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5\Financial Sector\"/>
    </mc:Choice>
  </mc:AlternateContent>
  <xr:revisionPtr revIDLastSave="0" documentId="13_ncr:1_{6CCCB270-55BD-47EE-875A-1840B3E2725D}" xr6:coauthVersionLast="36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nnual Financial Data" sheetId="1" r:id="rId1"/>
    <sheet name="Financial Ratios" sheetId="2" r:id="rId2"/>
  </sheets>
  <definedNames>
    <definedName name="_xlnm.Print_Area" localSheetId="0">'Annual Financial Data'!$AK$14:$AL$123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2" l="1"/>
  <c r="AF22" i="2"/>
  <c r="AG22" i="2"/>
  <c r="AF23" i="2"/>
  <c r="AG23" i="2"/>
  <c r="N29" i="2"/>
  <c r="C35" i="2"/>
  <c r="C32" i="2"/>
  <c r="I32" i="2"/>
  <c r="K32" i="2"/>
  <c r="K19" i="2"/>
  <c r="J16" i="2"/>
  <c r="AJ32" i="2"/>
  <c r="AC32" i="2"/>
  <c r="AB32" i="2"/>
  <c r="AA32" i="2"/>
  <c r="Z32" i="2"/>
  <c r="Y32" i="2"/>
  <c r="X19" i="2"/>
  <c r="Y19" i="2"/>
  <c r="AA19" i="2"/>
  <c r="AB19" i="2"/>
  <c r="Y35" i="2"/>
  <c r="AJ35" i="2"/>
  <c r="AC35" i="2"/>
  <c r="AF32" i="2"/>
  <c r="AG32" i="2"/>
  <c r="AI23" i="2"/>
  <c r="AJ23" i="2"/>
  <c r="AI22" i="2"/>
  <c r="AJ22" i="2"/>
  <c r="AF17" i="2" l="1"/>
  <c r="AF18" i="2"/>
  <c r="AF24" i="2"/>
  <c r="AF25" i="2"/>
  <c r="AF27" i="2"/>
  <c r="AF28" i="2"/>
  <c r="AF31" i="2"/>
  <c r="AF35" i="2"/>
  <c r="AF36" i="2"/>
  <c r="AF33" i="2" s="1"/>
  <c r="D32" i="2" l="1"/>
  <c r="E32" i="2"/>
  <c r="G32" i="2"/>
  <c r="H32" i="2"/>
  <c r="L32" i="2"/>
  <c r="M32" i="2"/>
  <c r="N32" i="2"/>
  <c r="O32" i="2"/>
  <c r="P32" i="2"/>
  <c r="Q32" i="2"/>
  <c r="R32" i="2"/>
  <c r="S32" i="2"/>
  <c r="U32" i="2"/>
  <c r="W32" i="2"/>
  <c r="B32" i="2"/>
  <c r="F16" i="2"/>
  <c r="B20" i="2" l="1"/>
  <c r="B18" i="2"/>
  <c r="B17" i="2"/>
  <c r="B16" i="2"/>
  <c r="X32" i="2" l="1"/>
  <c r="T32" i="2" l="1"/>
  <c r="AE18" i="2" l="1"/>
  <c r="AG18" i="2"/>
  <c r="AI18" i="2"/>
  <c r="AJ18" i="2"/>
  <c r="AG17" i="2"/>
  <c r="AH17" i="2"/>
  <c r="AI17" i="2"/>
  <c r="AJ17" i="2"/>
  <c r="AE17" i="2"/>
  <c r="M36" i="2"/>
  <c r="M33" i="2" s="1"/>
  <c r="N36" i="2"/>
  <c r="N33" i="2" s="1"/>
  <c r="E36" i="2"/>
  <c r="E33" i="2" s="1"/>
  <c r="AG36" i="2"/>
  <c r="AG33" i="2" s="1"/>
  <c r="H36" i="2"/>
  <c r="H33" i="2" s="1"/>
  <c r="R36" i="2"/>
  <c r="R33" i="2" s="1"/>
  <c r="W36" i="2"/>
  <c r="W33" i="2" s="1"/>
  <c r="O36" i="2"/>
  <c r="O33" i="2" s="1"/>
  <c r="U36" i="2"/>
  <c r="U33" i="2" s="1"/>
  <c r="Q36" i="2"/>
  <c r="Q33" i="2" s="1"/>
  <c r="G36" i="2"/>
  <c r="G33" i="2" s="1"/>
  <c r="P36" i="2"/>
  <c r="P33" i="2" s="1"/>
  <c r="AC36" i="2"/>
  <c r="AC33" i="2" s="1"/>
  <c r="S36" i="2"/>
  <c r="S33" i="2" s="1"/>
  <c r="B36" i="2"/>
  <c r="B33" i="2" s="1"/>
  <c r="J36" i="2"/>
  <c r="AE36" i="2"/>
  <c r="AE33" i="2" s="1"/>
  <c r="Z36" i="2"/>
  <c r="Z33" i="2" s="1"/>
  <c r="AI36" i="2"/>
  <c r="AI33" i="2" s="1"/>
  <c r="M35" i="2"/>
  <c r="N35" i="2"/>
  <c r="E35" i="2"/>
  <c r="AG35" i="2"/>
  <c r="H35" i="2"/>
  <c r="R35" i="2"/>
  <c r="W35" i="2"/>
  <c r="O35" i="2"/>
  <c r="U35" i="2"/>
  <c r="Q35" i="2"/>
  <c r="G35" i="2"/>
  <c r="P35" i="2"/>
  <c r="S35" i="2"/>
  <c r="B35" i="2"/>
  <c r="J35" i="2"/>
  <c r="AE35" i="2"/>
  <c r="Z35" i="2"/>
  <c r="AI35" i="2"/>
  <c r="M31" i="2"/>
  <c r="L31" i="2"/>
  <c r="N31" i="2"/>
  <c r="E31" i="2"/>
  <c r="AG31" i="2"/>
  <c r="H31" i="2"/>
  <c r="R31" i="2"/>
  <c r="AJ31" i="2"/>
  <c r="Y31" i="2"/>
  <c r="W31" i="2"/>
  <c r="O31" i="2"/>
  <c r="U31" i="2"/>
  <c r="Q31" i="2"/>
  <c r="D31" i="2"/>
  <c r="G31" i="2"/>
  <c r="K31" i="2"/>
  <c r="C31" i="2"/>
  <c r="P31" i="2"/>
  <c r="AC31" i="2"/>
  <c r="S31" i="2"/>
  <c r="B31" i="2"/>
  <c r="I31" i="2"/>
  <c r="AE31" i="2"/>
  <c r="Z31" i="2"/>
  <c r="AI31" i="2"/>
  <c r="L29" i="2"/>
  <c r="H29" i="2"/>
  <c r="U29" i="2"/>
  <c r="Q29" i="2"/>
  <c r="D29" i="2"/>
  <c r="K29" i="2"/>
  <c r="P29" i="2"/>
  <c r="B29" i="2"/>
  <c r="I29" i="2"/>
  <c r="J29" i="2"/>
  <c r="AA29" i="2"/>
  <c r="M28" i="2"/>
  <c r="L28" i="2"/>
  <c r="N28" i="2"/>
  <c r="E28" i="2"/>
  <c r="AG28" i="2"/>
  <c r="H28" i="2"/>
  <c r="R28" i="2"/>
  <c r="AJ28" i="2"/>
  <c r="Y28" i="2"/>
  <c r="W28" i="2"/>
  <c r="O28" i="2"/>
  <c r="U28" i="2"/>
  <c r="Q28" i="2"/>
  <c r="D28" i="2"/>
  <c r="G28" i="2"/>
  <c r="K28" i="2"/>
  <c r="C28" i="2"/>
  <c r="P28" i="2"/>
  <c r="AC28" i="2"/>
  <c r="S28" i="2"/>
  <c r="B28" i="2"/>
  <c r="I28" i="2"/>
  <c r="J28" i="2"/>
  <c r="AE28" i="2"/>
  <c r="Z28" i="2"/>
  <c r="AI28" i="2"/>
  <c r="M27" i="2"/>
  <c r="L27" i="2"/>
  <c r="N27" i="2"/>
  <c r="E27" i="2"/>
  <c r="AG27" i="2"/>
  <c r="H27" i="2"/>
  <c r="R27" i="2"/>
  <c r="AJ27" i="2"/>
  <c r="Y27" i="2"/>
  <c r="W27" i="2"/>
  <c r="O27" i="2"/>
  <c r="U27" i="2"/>
  <c r="Q27" i="2"/>
  <c r="D27" i="2"/>
  <c r="G27" i="2"/>
  <c r="K27" i="2"/>
  <c r="C27" i="2"/>
  <c r="P27" i="2"/>
  <c r="AC27" i="2"/>
  <c r="S27" i="2"/>
  <c r="B27" i="2"/>
  <c r="I27" i="2"/>
  <c r="J27" i="2"/>
  <c r="AE27" i="2"/>
  <c r="Z27" i="2"/>
  <c r="AI27" i="2"/>
  <c r="AA27" i="2"/>
  <c r="M25" i="2"/>
  <c r="L25" i="2"/>
  <c r="N25" i="2"/>
  <c r="E25" i="2"/>
  <c r="AG25" i="2"/>
  <c r="H25" i="2"/>
  <c r="R25" i="2"/>
  <c r="AJ25" i="2"/>
  <c r="Y25" i="2"/>
  <c r="W25" i="2"/>
  <c r="O25" i="2"/>
  <c r="U25" i="2"/>
  <c r="Q25" i="2"/>
  <c r="D25" i="2"/>
  <c r="G25" i="2"/>
  <c r="K25" i="2"/>
  <c r="C25" i="2"/>
  <c r="P25" i="2"/>
  <c r="AC25" i="2"/>
  <c r="S25" i="2"/>
  <c r="B25" i="2"/>
  <c r="I25" i="2"/>
  <c r="J25" i="2"/>
  <c r="AE25" i="2"/>
  <c r="Z25" i="2"/>
  <c r="AI25" i="2"/>
  <c r="AA25" i="2"/>
  <c r="M24" i="2"/>
  <c r="L24" i="2"/>
  <c r="N24" i="2"/>
  <c r="E24" i="2"/>
  <c r="AG24" i="2"/>
  <c r="H24" i="2"/>
  <c r="R24" i="2"/>
  <c r="AJ24" i="2"/>
  <c r="Y24" i="2"/>
  <c r="W24" i="2"/>
  <c r="O24" i="2"/>
  <c r="U24" i="2"/>
  <c r="Q24" i="2"/>
  <c r="D24" i="2"/>
  <c r="G24" i="2"/>
  <c r="K24" i="2"/>
  <c r="C24" i="2"/>
  <c r="P24" i="2"/>
  <c r="AC24" i="2"/>
  <c r="S24" i="2"/>
  <c r="B24" i="2"/>
  <c r="I24" i="2"/>
  <c r="J24" i="2"/>
  <c r="AE24" i="2"/>
  <c r="Z24" i="2"/>
  <c r="AI24" i="2"/>
  <c r="AA24" i="2"/>
  <c r="M23" i="2"/>
  <c r="L23" i="2"/>
  <c r="N23" i="2"/>
  <c r="E23" i="2"/>
  <c r="H23" i="2"/>
  <c r="R23" i="2"/>
  <c r="Y23" i="2"/>
  <c r="W23" i="2"/>
  <c r="O23" i="2"/>
  <c r="U23" i="2"/>
  <c r="Q23" i="2"/>
  <c r="D23" i="2"/>
  <c r="G23" i="2"/>
  <c r="K23" i="2"/>
  <c r="C23" i="2"/>
  <c r="P23" i="2"/>
  <c r="B23" i="2"/>
  <c r="I23" i="2"/>
  <c r="Z23" i="2"/>
  <c r="AA23" i="2"/>
  <c r="M22" i="2"/>
  <c r="L22" i="2"/>
  <c r="N22" i="2"/>
  <c r="E22" i="2"/>
  <c r="H22" i="2"/>
  <c r="R22" i="2"/>
  <c r="Y22" i="2"/>
  <c r="W22" i="2"/>
  <c r="O22" i="2"/>
  <c r="U22" i="2"/>
  <c r="Q22" i="2"/>
  <c r="D22" i="2"/>
  <c r="G22" i="2"/>
  <c r="K22" i="2"/>
  <c r="C22" i="2"/>
  <c r="P22" i="2"/>
  <c r="B22" i="2"/>
  <c r="I22" i="2"/>
  <c r="Z22" i="2"/>
  <c r="AA22" i="2"/>
  <c r="M20" i="2"/>
  <c r="L20" i="2"/>
  <c r="N20" i="2"/>
  <c r="E20" i="2"/>
  <c r="H20" i="2"/>
  <c r="R20" i="2"/>
  <c r="Y20" i="2"/>
  <c r="W20" i="2"/>
  <c r="O20" i="2"/>
  <c r="U20" i="2"/>
  <c r="Q20" i="2"/>
  <c r="D20" i="2"/>
  <c r="G20" i="2"/>
  <c r="K20" i="2"/>
  <c r="C20" i="2"/>
  <c r="P20" i="2"/>
  <c r="AC20" i="2"/>
  <c r="S20" i="2"/>
  <c r="I20" i="2"/>
  <c r="J20" i="2"/>
  <c r="Z20" i="2"/>
  <c r="E19" i="2"/>
  <c r="R19" i="2"/>
  <c r="W19" i="2"/>
  <c r="O19" i="2"/>
  <c r="U19" i="2"/>
  <c r="Q19" i="2"/>
  <c r="D19" i="2"/>
  <c r="G19" i="2"/>
  <c r="C19" i="2"/>
  <c r="P19" i="2"/>
  <c r="M18" i="2"/>
  <c r="L18" i="2"/>
  <c r="N18" i="2"/>
  <c r="E18" i="2"/>
  <c r="H18" i="2"/>
  <c r="R18" i="2"/>
  <c r="Y18" i="2"/>
  <c r="W18" i="2"/>
  <c r="O18" i="2"/>
  <c r="U18" i="2"/>
  <c r="Q18" i="2"/>
  <c r="D18" i="2"/>
  <c r="G18" i="2"/>
  <c r="K18" i="2"/>
  <c r="C18" i="2"/>
  <c r="P18" i="2"/>
  <c r="AC18" i="2"/>
  <c r="S18" i="2"/>
  <c r="I18" i="2"/>
  <c r="J18" i="2"/>
  <c r="Z18" i="2"/>
  <c r="M17" i="2"/>
  <c r="L17" i="2"/>
  <c r="N17" i="2"/>
  <c r="E17" i="2"/>
  <c r="H17" i="2"/>
  <c r="R17" i="2"/>
  <c r="Y17" i="2"/>
  <c r="W17" i="2"/>
  <c r="O17" i="2"/>
  <c r="U17" i="2"/>
  <c r="Q17" i="2"/>
  <c r="D17" i="2"/>
  <c r="G17" i="2"/>
  <c r="K17" i="2"/>
  <c r="C17" i="2"/>
  <c r="P17" i="2"/>
  <c r="AC17" i="2"/>
  <c r="S17" i="2"/>
  <c r="T17" i="2"/>
  <c r="I17" i="2"/>
  <c r="AB17" i="2"/>
  <c r="J17" i="2"/>
  <c r="Z17" i="2"/>
  <c r="X17" i="2"/>
  <c r="AA17" i="2"/>
  <c r="M16" i="2"/>
  <c r="L16" i="2"/>
  <c r="N16" i="2"/>
  <c r="E16" i="2"/>
  <c r="H16" i="2"/>
  <c r="R16" i="2"/>
  <c r="Y16" i="2"/>
  <c r="W16" i="2"/>
  <c r="V16" i="2"/>
  <c r="O16" i="2"/>
  <c r="U16" i="2"/>
  <c r="Q16" i="2"/>
  <c r="D16" i="2"/>
  <c r="G16" i="2"/>
  <c r="C16" i="2"/>
  <c r="P16" i="2"/>
  <c r="AC16" i="2"/>
  <c r="S16" i="2"/>
  <c r="T16" i="2"/>
  <c r="I16" i="2"/>
  <c r="AB16" i="2"/>
  <c r="Z16" i="2"/>
  <c r="X16" i="2"/>
  <c r="AB36" i="2"/>
  <c r="J32" i="2"/>
  <c r="AJ36" i="2"/>
  <c r="AJ33" i="2" s="1"/>
  <c r="Y36" i="2"/>
  <c r="Y33" i="2" s="1"/>
  <c r="C36" i="2"/>
  <c r="C33" i="2" s="1"/>
  <c r="AH18" i="2"/>
  <c r="X20" i="2"/>
  <c r="AB25" i="2"/>
  <c r="AA36" i="2"/>
  <c r="AA33" i="2" s="1"/>
  <c r="AA35" i="2"/>
  <c r="AA31" i="2"/>
  <c r="AA28" i="2"/>
  <c r="AA20" i="2"/>
  <c r="AA18" i="2"/>
  <c r="AA16" i="2"/>
  <c r="X31" i="2" l="1"/>
  <c r="AB23" i="2"/>
  <c r="AB35" i="2"/>
  <c r="X35" i="2"/>
  <c r="J22" i="2"/>
  <c r="T24" i="2"/>
  <c r="AH36" i="2"/>
  <c r="AH33" i="2" s="1"/>
  <c r="X36" i="2"/>
  <c r="X33" i="2" s="1"/>
  <c r="AH25" i="2"/>
  <c r="X23" i="2"/>
  <c r="X25" i="2"/>
  <c r="T25" i="2"/>
  <c r="AB33" i="2"/>
  <c r="J23" i="2"/>
  <c r="J31" i="2"/>
  <c r="T23" i="2"/>
  <c r="I36" i="2"/>
  <c r="I33" i="2" s="1"/>
  <c r="J33" i="2"/>
  <c r="X18" i="2"/>
  <c r="K35" i="2"/>
  <c r="T18" i="2"/>
  <c r="D35" i="2"/>
  <c r="AH28" i="2"/>
  <c r="T22" i="2"/>
  <c r="L36" i="2"/>
  <c r="L33" i="2" s="1"/>
  <c r="AB27" i="2"/>
  <c r="AB31" i="2"/>
  <c r="AB24" i="2"/>
  <c r="AB28" i="2"/>
  <c r="AB22" i="2"/>
  <c r="AH35" i="2"/>
  <c r="AB20" i="2"/>
  <c r="T20" i="2"/>
  <c r="K36" i="2"/>
  <c r="K33" i="2" s="1"/>
  <c r="D36" i="2"/>
  <c r="D33" i="2" s="1"/>
  <c r="L35" i="2"/>
  <c r="I35" i="2"/>
  <c r="AB18" i="2"/>
  <c r="T36" i="2"/>
  <c r="T33" i="2" s="1"/>
  <c r="T35" i="2"/>
  <c r="AH24" i="2" l="1"/>
  <c r="AH31" i="2"/>
  <c r="X24" i="2"/>
  <c r="X28" i="2"/>
  <c r="X27" i="2"/>
  <c r="T27" i="2"/>
  <c r="T28" i="2"/>
  <c r="T31" i="2"/>
  <c r="X22" i="2"/>
  <c r="AH27" i="2"/>
</calcChain>
</file>

<file path=xl/sharedStrings.xml><?xml version="1.0" encoding="utf-8"?>
<sst xmlns="http://schemas.openxmlformats.org/spreadsheetml/2006/main" count="512" uniqueCount="346">
  <si>
    <t>AL-BILAD SECURITIES AND INVESTMENT</t>
  </si>
  <si>
    <t>ALDAMAN FOR INVESTMENTS</t>
  </si>
  <si>
    <t>ARAB EAST INVESTMENT</t>
  </si>
  <si>
    <t>COMPREHENSIVE MULTIPLE PROJECT COMPANY</t>
  </si>
  <si>
    <t>DAR AL AMAN FOR ISLAMIC FINANCE</t>
  </si>
  <si>
    <t>DARAT JORDAN HOLDINGS</t>
  </si>
  <si>
    <t>DARKOM INVESTMENT</t>
  </si>
  <si>
    <t>FIRST FINANCE</t>
  </si>
  <si>
    <t>FUTURE ARAB INVESTMENT COMPANY</t>
  </si>
  <si>
    <t>JORDAN LOAN GUARANTEE CORPORATION</t>
  </si>
  <si>
    <t>JORDAN MORTGAGE REFINANCE</t>
  </si>
  <si>
    <t>JORDANIAN EXPATRIATES INVESTMENT HOLDING</t>
  </si>
  <si>
    <t>JORDANIAN MANAGEMENT AND CONSULTING COMPANY</t>
  </si>
  <si>
    <t>NATIONAL PORTFOLIO SECURITIES</t>
  </si>
  <si>
    <t>RUMM FINANCIAL BROKERAGE</t>
  </si>
  <si>
    <t>SHARECO BROKERAGE COMPANY</t>
  </si>
  <si>
    <t>UNION INVESTMENT CORPORATION</t>
  </si>
  <si>
    <t>UNITED FINANCIAL INVESTMENTS</t>
  </si>
  <si>
    <t>Revenues</t>
  </si>
  <si>
    <t>Gains (losses) on financial assets at fair value through income statement</t>
  </si>
  <si>
    <t>Dividends on financial assets at fair value through other comprehensive income</t>
  </si>
  <si>
    <t>Gains (losses) of sales financial assets at fair value through other comprehensive income for bond</t>
  </si>
  <si>
    <t>Gains (losses) of sales of investment in associated companies and subsidiaries</t>
  </si>
  <si>
    <t>Gains (losses) on sale of properties and equipments</t>
  </si>
  <si>
    <t>Gains (losses) on sale of investment properties</t>
  </si>
  <si>
    <t>Gains (losses) of currency differences</t>
  </si>
  <si>
    <t>Finance income</t>
  </si>
  <si>
    <t>Gains on investments in subsidiaries, joint ventures and associates</t>
  </si>
  <si>
    <t>Other incomes</t>
  </si>
  <si>
    <t>Total revenue and other income</t>
  </si>
  <si>
    <t>Cost of revenue</t>
  </si>
  <si>
    <t>Operating expenses</t>
  </si>
  <si>
    <t>Finance costs</t>
  </si>
  <si>
    <t>Administrative and general expenses</t>
  </si>
  <si>
    <t>Bad and doubtful debts</t>
  </si>
  <si>
    <t>Provisions of impairment of checks and notes receivables</t>
  </si>
  <si>
    <t>Other provisions</t>
  </si>
  <si>
    <t>Provisions against loans guarantee</t>
  </si>
  <si>
    <t>Provisions against end of service indemnity</t>
  </si>
  <si>
    <t>Board of directors remunerations</t>
  </si>
  <si>
    <t>Selling and marketing expenses</t>
  </si>
  <si>
    <t>Other expenses</t>
  </si>
  <si>
    <t>Total expenses</t>
  </si>
  <si>
    <t>Profit (loss) before tax from continuous operations</t>
  </si>
  <si>
    <t>Income tax expense</t>
  </si>
  <si>
    <t>Profit (loss) from continuing operations</t>
  </si>
  <si>
    <t>Profit (loss) from discontinued operations</t>
  </si>
  <si>
    <t>Profit (loss)</t>
  </si>
  <si>
    <t>Profit (loss), attributable to owners of parent</t>
  </si>
  <si>
    <t>Profit (loss), attributable to non-controlling interests</t>
  </si>
  <si>
    <t>Net cash flows from (used in) investing activities</t>
  </si>
  <si>
    <t>Net cash flows from (used in) financing activities</t>
  </si>
  <si>
    <t>Effect of exchange rate changes on cash and cash equivalents</t>
  </si>
  <si>
    <t>Cash and cash equivalents at beginning of period</t>
  </si>
  <si>
    <t>Cash and cash equivalents at end of period</t>
  </si>
  <si>
    <t>Property and equipment</t>
  </si>
  <si>
    <t>Projects under construction</t>
  </si>
  <si>
    <t>Intangible assets</t>
  </si>
  <si>
    <t>Investment properties</t>
  </si>
  <si>
    <t>Investments in subsidiaries, joint ventures and associates</t>
  </si>
  <si>
    <t>Non-current notes receivables</t>
  </si>
  <si>
    <t>Non-current checks under collection</t>
  </si>
  <si>
    <t>Due from securities depository center, non-current</t>
  </si>
  <si>
    <t>Financial assets at fair value through other comprehensive income</t>
  </si>
  <si>
    <t>Financial assets at amortized cost</t>
  </si>
  <si>
    <t>Deferred tax assets</t>
  </si>
  <si>
    <t>Trade and other non-current receivables</t>
  </si>
  <si>
    <t>Non-current receivables due from related parties</t>
  </si>
  <si>
    <t>Settlement guarantee fund deposit</t>
  </si>
  <si>
    <t>Other non-current assets</t>
  </si>
  <si>
    <t>Total non-current assets</t>
  </si>
  <si>
    <t>Inventory</t>
  </si>
  <si>
    <t>Trade and other current receivables</t>
  </si>
  <si>
    <t>Current receivables due from related parties</t>
  </si>
  <si>
    <t>Due from securities depository center- settlements</t>
  </si>
  <si>
    <t>Account receivable from financing activities</t>
  </si>
  <si>
    <t>Financial assets at fair value through profit or loss</t>
  </si>
  <si>
    <t>Land and buildings for sale</t>
  </si>
  <si>
    <t>Cash on hand and at banks</t>
  </si>
  <si>
    <t>Investment in wakala investment contract</t>
  </si>
  <si>
    <t>Other current assets</t>
  </si>
  <si>
    <t>Assets held for sale</t>
  </si>
  <si>
    <t>Total current assets</t>
  </si>
  <si>
    <t>Total assets</t>
  </si>
  <si>
    <t>Paid-up capital</t>
  </si>
  <si>
    <t>Advances for capital increase</t>
  </si>
  <si>
    <t>Statutory reserve</t>
  </si>
  <si>
    <t>Voluntary reserve</t>
  </si>
  <si>
    <t>Retained earnings</t>
  </si>
  <si>
    <t>Fair value reserve</t>
  </si>
  <si>
    <t>Share premium (discount)</t>
  </si>
  <si>
    <t>General reserve</t>
  </si>
  <si>
    <t>Special reserve</t>
  </si>
  <si>
    <t>Treasury shares</t>
  </si>
  <si>
    <t>Other equity interest</t>
  </si>
  <si>
    <t>Other reserves</t>
  </si>
  <si>
    <t>Total equity attributable to owners of parent</t>
  </si>
  <si>
    <t>Non-controlling interests</t>
  </si>
  <si>
    <t>Total equity</t>
  </si>
  <si>
    <t>Non-current provisions</t>
  </si>
  <si>
    <t>Long term loans</t>
  </si>
  <si>
    <t>Trade and other non-current payables</t>
  </si>
  <si>
    <t>Non-current payables to related parties</t>
  </si>
  <si>
    <t>Deferred tax liabilities</t>
  </si>
  <si>
    <t>Deferred revenue from long term installments</t>
  </si>
  <si>
    <t>Other non-current liabilities</t>
  </si>
  <si>
    <t>Total non-current liabilities</t>
  </si>
  <si>
    <t>Customers' investment accounts</t>
  </si>
  <si>
    <t>Current provisions</t>
  </si>
  <si>
    <t>Short-term loans</t>
  </si>
  <si>
    <t>Trade and other current payables</t>
  </si>
  <si>
    <t>Due to related parties</t>
  </si>
  <si>
    <t>Deferred revenue</t>
  </si>
  <si>
    <t>Due to securities depositary center</t>
  </si>
  <si>
    <t>Income tax provision</t>
  </si>
  <si>
    <t>Other current financial liabilities</t>
  </si>
  <si>
    <t>Other current liabilities</t>
  </si>
  <si>
    <t>Total current liabilities</t>
  </si>
  <si>
    <t>Total liabilities</t>
  </si>
  <si>
    <t>Total equity and liabilities</t>
  </si>
  <si>
    <t>AKARY FOR INDUSTRIES AND REAL ESTATE INVESTMENTS</t>
  </si>
  <si>
    <t>JORDAN INVESTMENT TRUST</t>
  </si>
  <si>
    <t>JORDANIAN MUTUAL FUNDS MANAGEMENT COMPANY</t>
  </si>
  <si>
    <t>TUHAMA FOR FINANCIAL INVESTMENTS</t>
  </si>
  <si>
    <t>ARAB EAST FOR DEVELOPMENT &amp; INVESTMENT</t>
  </si>
  <si>
    <t>الإيرادات</t>
  </si>
  <si>
    <t>ارباح (خسائر) موجودات مالية بالقيمة العادلة من خلال قائمة الدخل</t>
  </si>
  <si>
    <t>توزيعات نقدية من موجودات مالية بالقيمة العادلة من خلال الدخل الشامل الآخر</t>
  </si>
  <si>
    <t>ارباح ( خسائر ) بيع موجودات مالية بالقيمة العادلة من خلال الدخل الشامل الآخر للسندات</t>
  </si>
  <si>
    <t>أرباح (خسائر) بيع استثمار في شركات تابعة وحليفة</t>
  </si>
  <si>
    <t>أرباح (خسائر) بيع ممتلكات ومعدات</t>
  </si>
  <si>
    <t>أرباح (خسائر) بيع استثمارات عقارية</t>
  </si>
  <si>
    <t>أرباح (خسائر) فروقات عملة</t>
  </si>
  <si>
    <t>الدخل التمويلي</t>
  </si>
  <si>
    <t>أرباح استثمارات في الشركات التابعة والحليفة والمشاريع المشتركة</t>
  </si>
  <si>
    <t>ايرادات آخرى</t>
  </si>
  <si>
    <t>إجمالي الايرادات والدخل الاخرى</t>
  </si>
  <si>
    <t>تكلفة الايرادات</t>
  </si>
  <si>
    <t>المصاريف التشيغلية</t>
  </si>
  <si>
    <t>تكاليف التمويل</t>
  </si>
  <si>
    <t>مصاريف إدارية وعمومية</t>
  </si>
  <si>
    <t>ذمم مشكوك في تحصيلها</t>
  </si>
  <si>
    <t>مخصص شيكات واوراق قبض مشكوك في تحصيلها</t>
  </si>
  <si>
    <t>مخصصات أخرى</t>
  </si>
  <si>
    <t>مخصصات ضمان القروض</t>
  </si>
  <si>
    <t>مخصص نهاية الخدمة</t>
  </si>
  <si>
    <t>مكافأة اعضاء مجلس الادارة</t>
  </si>
  <si>
    <t>مصاريف البيع والتسويق</t>
  </si>
  <si>
    <t>مصاريف أخرى</t>
  </si>
  <si>
    <t>مجموع المصاريف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</si>
  <si>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</si>
  <si>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</si>
  <si>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</si>
  <si>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 من العمليات المتوقفة</t>
  </si>
  <si>
    <t>الربح (الخسارة)</t>
  </si>
  <si>
    <t>الربح (الخسارة)، المنسوب إلى مالكي الشركة الأم</t>
  </si>
  <si>
    <t>الربح (الخسارة)، المنسوب إلى حقوق غير المسيطرين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</si>
  <si>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</si>
  <si>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</si>
  <si>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اثر تغيرات أسعار الصرف على النقد والنقد المعادل</t>
  </si>
  <si>
    <t>النقد وما في حكمه في بداية الفترة</t>
  </si>
  <si>
    <t>النقد وما في حكمه في نهاية الفترة</t>
  </si>
  <si>
    <t>ممتلكات ومعدات</t>
  </si>
  <si>
    <t>مشاريع تحت التنفيذ</t>
  </si>
  <si>
    <t>موجودات غير ملموسة</t>
  </si>
  <si>
    <t>استثمارات عقارية</t>
  </si>
  <si>
    <t>الاستثمارات في الشركات التابعة والمشاريع المشتركة والشركات الحليفة</t>
  </si>
  <si>
    <t>اوراق قبض غير متداولة</t>
  </si>
  <si>
    <t>شيكات برسم التحصيل غير المتداولة</t>
  </si>
  <si>
    <t>ذمم مركز ايداع الاوراق المالية غير المتداولة</t>
  </si>
  <si>
    <t>موجودات مالية بالقيمة العادلة من خلال الدخل الشامل الاخر</t>
  </si>
  <si>
    <t>موجودات مالية بالتكلفة المطفأة</t>
  </si>
  <si>
    <t>الموجودات الضريبية المؤجلة</t>
  </si>
  <si>
    <t>الذمم التجارية والذمم الأخرى المدينة غير المتداولة</t>
  </si>
  <si>
    <t>الذمم المدينة غير المتداولة المستحقة من أطراف ذات علاقة</t>
  </si>
  <si>
    <t>امانات صندوق ضمان التسوية</t>
  </si>
  <si>
    <t>موجودات غير متداولة أخرى</t>
  </si>
  <si>
    <t>مجموع الموجودات غير المتداولة</t>
  </si>
  <si>
    <t>المخزون</t>
  </si>
  <si>
    <t>الذمم التجارية والذمم الأخرى المدينة المتداولة</t>
  </si>
  <si>
    <t>الذمم المدينة المتداولة المستحقة من أطراف ذات علاقة</t>
  </si>
  <si>
    <t>حساب تسوية مع مركز ايداع الاوراق المالية</t>
  </si>
  <si>
    <t>ذمم مدينة من انشطة التمويل</t>
  </si>
  <si>
    <t>موجودات مالية بالقيمة العادلة من خلال قائمة الدخل</t>
  </si>
  <si>
    <t>أراضي ومباني للبيع</t>
  </si>
  <si>
    <t>النقد في الصندوق ولدى البنوك</t>
  </si>
  <si>
    <t>الاستثمار في عقود استثمارات وكالة</t>
  </si>
  <si>
    <t>موجودات متداولة أخرى</t>
  </si>
  <si>
    <t>موجودات محتفظ بها للبيع</t>
  </si>
  <si>
    <t>مجموع الموجودات المتداولة</t>
  </si>
  <si>
    <t>مجموع الموجودات</t>
  </si>
  <si>
    <t>رأس المال المدفوع</t>
  </si>
  <si>
    <t>دفعات على حساب زيادة رأس المال</t>
  </si>
  <si>
    <t>احتياطي اجباري</t>
  </si>
  <si>
    <t>إحتياطي اختياري</t>
  </si>
  <si>
    <t>الأرباح المدورة</t>
  </si>
  <si>
    <t>إحتياطي القيمة العادلة</t>
  </si>
  <si>
    <t>علاوة (خصم) إصدار</t>
  </si>
  <si>
    <t>إحتياطي عام</t>
  </si>
  <si>
    <t>إحتياطي خاص</t>
  </si>
  <si>
    <t>أسهم الخزينة</t>
  </si>
  <si>
    <t>حصص ملكية أخرى</t>
  </si>
  <si>
    <t>احتياطيات أخرى</t>
  </si>
  <si>
    <t>مجموع حقوق الملكية المنسوبة إلى مالكي الشركة الأم</t>
  </si>
  <si>
    <t>حقوق غير المسيطرين</t>
  </si>
  <si>
    <t>مجموع حقوق الملكية</t>
  </si>
  <si>
    <t>المخصصات غير المتداولة</t>
  </si>
  <si>
    <t>قروض طويلة الاجل</t>
  </si>
  <si>
    <t>الذمم التجارية والذمم الأخرى الدائنة غير المتداولة</t>
  </si>
  <si>
    <t>الذمم الدائنة غير المتداولة إلى أطراف ذات علاقة</t>
  </si>
  <si>
    <t>مطلوبات ضريبية مؤجلة</t>
  </si>
  <si>
    <t>ايرادات تقسيط مؤجلة طويلة الاجل</t>
  </si>
  <si>
    <t>مطلوبات غير متداولة أخرى</t>
  </si>
  <si>
    <t>مجموع المطلوبات غير المتداولة</t>
  </si>
  <si>
    <t>حسابات استثمارية للعملاء</t>
  </si>
  <si>
    <t>المخصصات المتداولة</t>
  </si>
  <si>
    <t>قروض قصيرة الاجل</t>
  </si>
  <si>
    <t>الذمم التجارية والذمم الأخرى الدائنة</t>
  </si>
  <si>
    <t>الذمم الدائنة لجهات ذات علاقة</t>
  </si>
  <si>
    <t>ايرادات مؤجلة</t>
  </si>
  <si>
    <t>مخصص ضريبة دخل</t>
  </si>
  <si>
    <t>مطلوبات مالية متداولة أخرى</t>
  </si>
  <si>
    <t>مطلوبات متداولة أخرى</t>
  </si>
  <si>
    <t>مجموع المطلوبات المتداولة</t>
  </si>
  <si>
    <t>مجموع المطلوبات</t>
  </si>
  <si>
    <t>مجموع المطلوبات وحقوق الملكية</t>
  </si>
  <si>
    <t>السنابل الدولية للاستثمارات الاسلامية (القابضة)</t>
  </si>
  <si>
    <t>الأمل للاستثمارات المالية</t>
  </si>
  <si>
    <t>البلاد للأوراق المالية والاستثمار</t>
  </si>
  <si>
    <t>الضمان للاستثمار</t>
  </si>
  <si>
    <t>الشرق العربي للتطوير والاستثمارات</t>
  </si>
  <si>
    <t>الشرق العربي للاستثمارات المالية والاقتصادية</t>
  </si>
  <si>
    <t>حدائق بابل المعلقة للاستثمارات</t>
  </si>
  <si>
    <t>المتكاملة للمشاريع المتعددة</t>
  </si>
  <si>
    <t>دار الأمان للتمويل الإسلامي</t>
  </si>
  <si>
    <t>دارات الأردنية القابضة</t>
  </si>
  <si>
    <t>أبعاد الأردن والإمارات للاستثمار التجاري</t>
  </si>
  <si>
    <t>الأولى للتمويل</t>
  </si>
  <si>
    <t>الأردن الأولى للاستثمار</t>
  </si>
  <si>
    <t>المستقبل العربية للاستثمار</t>
  </si>
  <si>
    <t>الثقة للاستثمارات الاردنية</t>
  </si>
  <si>
    <t>الاردنية لضمان القروض</t>
  </si>
  <si>
    <t>الاردنية لاعادة تمويل الرهن العقاري</t>
  </si>
  <si>
    <t>الاستثمارية القابضة للمغتربين الاردنيين</t>
  </si>
  <si>
    <t>الأردنية للإدارة والاستشارات</t>
  </si>
  <si>
    <t>الأردنية لإدارة الصناديق الاستثمارية</t>
  </si>
  <si>
    <t>الأردنية للتطوير والاستثمار المالي</t>
  </si>
  <si>
    <t>الكفاءة للاستثمارات المالية والاقتصادية</t>
  </si>
  <si>
    <t>المحفظة الوطنية للاوراق المالية</t>
  </si>
  <si>
    <t>تهامة للاستثمارات المالية</t>
  </si>
  <si>
    <t>الاتحاد للاستثمارات المالية</t>
  </si>
  <si>
    <t>المتحدة للاستثمارات المالية</t>
  </si>
  <si>
    <t>عقاري للصناعات والاستثمارات العقارية</t>
  </si>
  <si>
    <t>مجموعة العصر للاستثمار</t>
  </si>
  <si>
    <t>رم للوساطة المالية</t>
  </si>
  <si>
    <t>سبائك للاستثمار</t>
  </si>
  <si>
    <t>شيركو للأوراق المالية</t>
  </si>
  <si>
    <t>الشرق الأوسط القابضة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</si>
  <si>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</si>
  <si>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</si>
  <si>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</si>
  <si>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</si>
  <si>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</si>
  <si>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</si>
  <si>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 xml:space="preserve">AL SANABEL INTERNATIONAL FOR ISLAMIC INVESTMENTS (HOLDING) </t>
  </si>
  <si>
    <t xml:space="preserve">AL-AMAL FINANCIAL INVESTMENTS </t>
  </si>
  <si>
    <t xml:space="preserve">BABELON INVESTMENTS </t>
  </si>
  <si>
    <t>DIMENSIONS: JORDAN AND EMIRATES COMMERCIAL INVESTMENTS CORPORATION</t>
  </si>
  <si>
    <t xml:space="preserve">FIRST JORDAN INVESTMENT COMPANY </t>
  </si>
  <si>
    <t>INMA INVESTMENT AND FINANCIAL ADVANCES</t>
  </si>
  <si>
    <t>JORDANIAN CO. FOR DEVELOPING &amp; FINANCIAL INVESTMENT</t>
  </si>
  <si>
    <t xml:space="preserve">KAFA`A FOR FINANCIAL &amp; ECONOMICAL INVESTMENTS </t>
  </si>
  <si>
    <t>CENTURY INVESTMENT GROUP</t>
  </si>
  <si>
    <t xml:space="preserve">SABAEK INVEST COMPANY </t>
  </si>
  <si>
    <t>MIDDLE EAST HOLDING</t>
  </si>
  <si>
    <t>Trading Information in the Regular Market</t>
  </si>
  <si>
    <t>الانماء للاستثمارات والتسهيلات المالية</t>
  </si>
  <si>
    <t>معلومات التداول في السوق النظامي</t>
  </si>
  <si>
    <t>Par Value / Share (JD)</t>
  </si>
  <si>
    <t>(القيمة الاسمية للسهم (دينار</t>
  </si>
  <si>
    <t>-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</si>
  <si>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</si>
  <si>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</si>
  <si>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</si>
  <si>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</si>
  <si>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</si>
  <si>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</si>
  <si>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</si>
  <si>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</si>
  <si>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</si>
  <si>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</si>
  <si>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</si>
  <si>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</si>
  <si>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</si>
  <si>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</si>
  <si>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</si>
  <si>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</si>
  <si>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</si>
  <si>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</si>
  <si>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</si>
  <si>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</si>
  <si>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</si>
  <si>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</si>
  <si>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Margin Before Interest and Tax %</t>
  </si>
  <si>
    <t>صافي الربح قبل الفوائد والضريبة الى مجموع الإيرادات %</t>
  </si>
  <si>
    <t xml:space="preserve">Profit Margin % </t>
  </si>
  <si>
    <t>صافي الربح الى مجموع الايرادات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</si>
  <si>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</si>
  <si>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</si>
  <si>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</si>
  <si>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</si>
  <si>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</si>
  <si>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</si>
  <si>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</si>
  <si>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</si>
  <si>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</si>
  <si>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(مرة) </t>
  </si>
  <si>
    <t>Total Assets Turnover (Times)</t>
  </si>
  <si>
    <t xml:space="preserve">معدل دوران الموجودات (مرة) </t>
  </si>
  <si>
    <t>Financial Assets Turnover (Times)</t>
  </si>
  <si>
    <t>(معدل دوران الموجودات المالية (مرة</t>
  </si>
  <si>
    <t>Working Capital Turnover (Times)</t>
  </si>
  <si>
    <t xml:space="preserve">معدل دوران رأس المال العامل (مرة) </t>
  </si>
  <si>
    <t>Current Ratio (Times)</t>
  </si>
  <si>
    <t xml:space="preserve">نسبة التداول (مرة) </t>
  </si>
  <si>
    <t>Working Capital (JD)</t>
  </si>
  <si>
    <t xml:space="preserve">رأس المال العامل (دينار) </t>
  </si>
  <si>
    <t>Asset acquisition against debt</t>
  </si>
  <si>
    <t>Gains (losses) of financial assets carried at amortized cost</t>
  </si>
  <si>
    <t>البيانات المالية السنوية لعام 2024</t>
  </si>
  <si>
    <t>Annual Financial Data for the Year 2024</t>
  </si>
  <si>
    <t>عقارات مستملكة مقابل ديون</t>
  </si>
  <si>
    <t>أرباح (خسائر) موجودات مالية مدرجة بالتكلفة المطفأة</t>
  </si>
  <si>
    <t>بيت الاستثمار الأردني السعودي للتطوير والاستثمار</t>
  </si>
  <si>
    <t>JORDANIAN SAUDI INVESTMENT HOUSE FOR DEVELOPMENT &amp; INVESTMENT</t>
  </si>
  <si>
    <t>داركم للاستثمار</t>
  </si>
  <si>
    <t>*(سعر الاغلاق (دينار</t>
  </si>
  <si>
    <t>Closing Price (JD)*</t>
  </si>
  <si>
    <t>(القيمة السوقية (دينار</t>
  </si>
  <si>
    <t>Market Capitalization (JD)</t>
  </si>
  <si>
    <t>صافي التدفق النقدي من (المستخدم في) الانشطة التشغيلية</t>
  </si>
  <si>
    <t>Net cash flows from (used in) operations activities</t>
  </si>
  <si>
    <t>*يعكس آخر سعر للشركة المدرجة بغض النظر فيما إذا تم تسجيل هذا السعر في سوق الأوراق المالية المدرجة أو غير المدرجة.</t>
  </si>
  <si>
    <t>*Reflects the listed company's last closing price, regardless of whether this price was registered in the listed or unlisted securities market.</t>
  </si>
  <si>
    <t>قروض إعادة التمويل الرهن العقاري</t>
  </si>
  <si>
    <t>Refinance loans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</si>
</sst>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\-mm\-yyyy"/>
    <numFmt numFmtId="166" formatCode="0.0000"/>
  </numFmts>
  <fonts count="4" x14ac:knownFonts="1">
    <font>
      <sz val="10"/>
      <name val="Arial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/>
    <xf numFmtId="0" fontId="0" fillId="0" borderId="1" xfId="0" applyNumberFormat="1" applyBorder="1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1" fillId="0" borderId="0" xfId="0" applyFont="1"/>
    <xf numFmtId="0" fontId="0" fillId="0" borderId="5" xfId="0" applyBorder="1"/>
    <xf numFmtId="0" fontId="0" fillId="0" borderId="6" xfId="0" applyBorder="1"/>
    <xf numFmtId="0" fontId="0" fillId="2" borderId="1" xfId="0" applyFill="1" applyBorder="1" applyAlignment="1">
      <alignment horizontal="center" wrapText="1"/>
    </xf>
    <xf numFmtId="0" fontId="2" fillId="0" borderId="6" xfId="0" applyFont="1" applyFill="1" applyBorder="1" applyAlignment="1">
      <alignment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right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right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2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0" fillId="2" borderId="11" xfId="0" applyFill="1" applyBorder="1" applyAlignment="1">
      <alignment vertical="center" wrapText="1"/>
    </xf>
    <xf numFmtId="0" fontId="0" fillId="2" borderId="12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0" fontId="0" fillId="0" borderId="13" xfId="0" applyFill="1" applyBorder="1"/>
    <xf numFmtId="0" fontId="0" fillId="0" borderId="1" xfId="0" applyFill="1" applyBorder="1"/>
    <xf numFmtId="0" fontId="0" fillId="0" borderId="1" xfId="0" applyNumberFormat="1" applyFill="1" applyBorder="1"/>
    <xf numFmtId="0" fontId="0" fillId="0" borderId="0" xfId="0" applyFill="1"/>
    <xf numFmtId="1" fontId="0" fillId="0" borderId="0" xfId="0" applyNumberFormat="1"/>
    <xf numFmtId="0" fontId="0" fillId="0" borderId="14" xfId="0" applyBorder="1" applyAlignment="1">
      <alignment horizontal="right"/>
    </xf>
    <xf numFmtId="0" fontId="0" fillId="0" borderId="14" xfId="0" applyBorder="1" applyAlignment="1">
      <alignment horizontal="right" readingOrder="2"/>
    </xf>
    <xf numFmtId="2" fontId="0" fillId="0" borderId="0" xfId="0" applyNumberFormat="1" applyFill="1" applyAlignment="1">
      <alignment horizontal="center"/>
    </xf>
    <xf numFmtId="0" fontId="0" fillId="0" borderId="6" xfId="0" applyNumberFormat="1" applyFill="1" applyBorder="1"/>
    <xf numFmtId="0" fontId="0" fillId="0" borderId="5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23</xdr:col>
      <xdr:colOff>900113</xdr:colOff>
      <xdr:row>3</xdr:row>
      <xdr:rowOff>9525</xdr:rowOff>
    </xdr:to>
    <xdr:pic>
      <xdr:nvPicPr>
        <xdr:cNvPr id="1256" name="Picture 1">
          <a:extLst>
            <a:ext uri="{FF2B5EF4-FFF2-40B4-BE49-F238E27FC236}">
              <a16:creationId xmlns:a16="http://schemas.microsoft.com/office/drawing/2014/main" id="{03220ECE-ED72-4CB8-A8F7-608FE9EAE9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66998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CD168"/>
  <sheetViews>
    <sheetView tabSelected="1" topLeftCell="A58" zoomScaleNormal="100" workbookViewId="0">
      <selection activeCell="BU73" sqref="AL73:BU80"/>
    </sheetView>
  </sheetViews>
  <sheetFormatPr defaultRowHeight="12.75" x14ac:dyDescent="0.2"/>
  <cols>
    <col min="1" max="1" width="81.42578125" customWidth="1"/>
    <col min="2" max="36" width="20.7109375" customWidth="1"/>
    <col min="37" max="37" width="59.5703125" bestFit="1" customWidth="1"/>
    <col min="38" max="38" width="13.85546875" customWidth="1"/>
    <col min="39" max="39" width="9" bestFit="1" customWidth="1"/>
    <col min="40" max="40" width="10" customWidth="1"/>
    <col min="41" max="71" width="9.140625" customWidth="1"/>
  </cols>
  <sheetData>
    <row r="7" spans="1:38" ht="15" x14ac:dyDescent="0.25">
      <c r="A7" s="26" t="s">
        <v>330</v>
      </c>
      <c r="AK7" s="26" t="s">
        <v>329</v>
      </c>
    </row>
    <row r="8" spans="1:38" x14ac:dyDescent="0.2"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</row>
    <row r="9" spans="1:38" ht="29.25" customHeight="1" x14ac:dyDescent="0.2">
      <c r="A9" s="27"/>
      <c r="B9" s="3" t="s">
        <v>248</v>
      </c>
      <c r="C9" s="3" t="s">
        <v>243</v>
      </c>
      <c r="D9" s="3" t="s">
        <v>240</v>
      </c>
      <c r="E9" s="3" t="s">
        <v>229</v>
      </c>
      <c r="F9" s="3" t="s">
        <v>250</v>
      </c>
      <c r="G9" s="3" t="s">
        <v>241</v>
      </c>
      <c r="H9" s="3" t="s">
        <v>231</v>
      </c>
      <c r="I9" s="3" t="s">
        <v>251</v>
      </c>
      <c r="J9" s="3" t="s">
        <v>253</v>
      </c>
      <c r="K9" s="4" t="s">
        <v>242</v>
      </c>
      <c r="L9" s="3" t="s">
        <v>227</v>
      </c>
      <c r="M9" s="4" t="s">
        <v>226</v>
      </c>
      <c r="N9" s="3" t="s">
        <v>228</v>
      </c>
      <c r="O9" s="3" t="s">
        <v>237</v>
      </c>
      <c r="P9" s="3" t="s">
        <v>244</v>
      </c>
      <c r="Q9" s="3" t="s">
        <v>239</v>
      </c>
      <c r="R9" s="3" t="s">
        <v>232</v>
      </c>
      <c r="S9" s="3" t="s">
        <v>247</v>
      </c>
      <c r="T9" s="3" t="s">
        <v>249</v>
      </c>
      <c r="U9" s="3" t="s">
        <v>238</v>
      </c>
      <c r="V9" s="3" t="s">
        <v>236</v>
      </c>
      <c r="W9" s="4" t="s">
        <v>235</v>
      </c>
      <c r="X9" s="3" t="s">
        <v>255</v>
      </c>
      <c r="Y9" s="3" t="s">
        <v>234</v>
      </c>
      <c r="Z9" s="3" t="s">
        <v>254</v>
      </c>
      <c r="AA9" s="3" t="s">
        <v>257</v>
      </c>
      <c r="AB9" s="4" t="s">
        <v>252</v>
      </c>
      <c r="AC9" s="3" t="s">
        <v>246</v>
      </c>
      <c r="AD9" s="3" t="s">
        <v>245</v>
      </c>
      <c r="AE9" s="3" t="s">
        <v>335</v>
      </c>
      <c r="AF9" s="10" t="s">
        <v>276</v>
      </c>
      <c r="AG9" s="3" t="s">
        <v>230</v>
      </c>
      <c r="AH9" s="3" t="s">
        <v>333</v>
      </c>
      <c r="AI9" s="4" t="s">
        <v>256</v>
      </c>
      <c r="AJ9" s="3" t="s">
        <v>233</v>
      </c>
      <c r="AK9" s="27"/>
    </row>
    <row r="10" spans="1:38" ht="76.5" x14ac:dyDescent="0.2">
      <c r="A10" s="28"/>
      <c r="B10" s="3" t="s">
        <v>13</v>
      </c>
      <c r="C10" s="3" t="s">
        <v>11</v>
      </c>
      <c r="D10" s="3" t="s">
        <v>121</v>
      </c>
      <c r="E10" s="3" t="s">
        <v>1</v>
      </c>
      <c r="F10" s="3" t="s">
        <v>16</v>
      </c>
      <c r="G10" s="3" t="s">
        <v>9</v>
      </c>
      <c r="H10" s="3" t="s">
        <v>2</v>
      </c>
      <c r="I10" s="3" t="s">
        <v>17</v>
      </c>
      <c r="J10" s="3" t="s">
        <v>272</v>
      </c>
      <c r="K10" s="4" t="s">
        <v>10</v>
      </c>
      <c r="L10" s="3" t="s">
        <v>265</v>
      </c>
      <c r="M10" s="4" t="s">
        <v>264</v>
      </c>
      <c r="N10" s="3" t="s">
        <v>0</v>
      </c>
      <c r="O10" s="3" t="s">
        <v>7</v>
      </c>
      <c r="P10" s="3" t="s">
        <v>12</v>
      </c>
      <c r="Q10" s="3" t="s">
        <v>8</v>
      </c>
      <c r="R10" s="3" t="s">
        <v>266</v>
      </c>
      <c r="S10" s="3" t="s">
        <v>271</v>
      </c>
      <c r="T10" s="3" t="s">
        <v>123</v>
      </c>
      <c r="U10" s="3" t="s">
        <v>268</v>
      </c>
      <c r="V10" s="3" t="s">
        <v>267</v>
      </c>
      <c r="W10" s="4" t="s">
        <v>5</v>
      </c>
      <c r="X10" s="3" t="s">
        <v>273</v>
      </c>
      <c r="Y10" s="3" t="s">
        <v>4</v>
      </c>
      <c r="Z10" s="3" t="s">
        <v>14</v>
      </c>
      <c r="AA10" s="3" t="s">
        <v>274</v>
      </c>
      <c r="AB10" s="4" t="s">
        <v>120</v>
      </c>
      <c r="AC10" s="3" t="s">
        <v>270</v>
      </c>
      <c r="AD10" s="3" t="s">
        <v>122</v>
      </c>
      <c r="AE10" s="3" t="s">
        <v>6</v>
      </c>
      <c r="AF10" s="3" t="s">
        <v>269</v>
      </c>
      <c r="AG10" s="3" t="s">
        <v>124</v>
      </c>
      <c r="AH10" s="3" t="s">
        <v>334</v>
      </c>
      <c r="AI10" s="4" t="s">
        <v>15</v>
      </c>
      <c r="AJ10" s="3" t="s">
        <v>3</v>
      </c>
      <c r="AK10" s="28"/>
    </row>
    <row r="11" spans="1:38" ht="24" customHeight="1" x14ac:dyDescent="0.2">
      <c r="A11" s="29"/>
      <c r="B11" s="30">
        <v>131018</v>
      </c>
      <c r="C11" s="30">
        <v>131025</v>
      </c>
      <c r="D11" s="30">
        <v>131039</v>
      </c>
      <c r="E11" s="30">
        <v>131065</v>
      </c>
      <c r="F11" s="30">
        <v>131069</v>
      </c>
      <c r="G11" s="30">
        <v>131071</v>
      </c>
      <c r="H11" s="30">
        <v>131082</v>
      </c>
      <c r="I11" s="30">
        <v>131090</v>
      </c>
      <c r="J11" s="30">
        <v>131097</v>
      </c>
      <c r="K11" s="31">
        <v>131105</v>
      </c>
      <c r="L11" s="30">
        <v>131231</v>
      </c>
      <c r="M11" s="4">
        <v>131249</v>
      </c>
      <c r="N11" s="30">
        <v>131250</v>
      </c>
      <c r="O11" s="30">
        <v>131251</v>
      </c>
      <c r="P11" s="30">
        <v>131252</v>
      </c>
      <c r="Q11" s="30">
        <v>131258</v>
      </c>
      <c r="R11" s="30">
        <v>131260</v>
      </c>
      <c r="S11" s="30">
        <v>131267</v>
      </c>
      <c r="T11" s="30">
        <v>131268</v>
      </c>
      <c r="U11" s="30">
        <v>131269</v>
      </c>
      <c r="V11" s="30">
        <v>131271</v>
      </c>
      <c r="W11" s="31">
        <v>131274</v>
      </c>
      <c r="X11" s="30">
        <v>131275</v>
      </c>
      <c r="Y11" s="30">
        <v>131282</v>
      </c>
      <c r="Z11" s="30">
        <v>131289</v>
      </c>
      <c r="AA11" s="3">
        <v>131293</v>
      </c>
      <c r="AB11" s="31">
        <v>141031</v>
      </c>
      <c r="AC11" s="30">
        <v>141032</v>
      </c>
      <c r="AD11" s="30">
        <v>141218</v>
      </c>
      <c r="AE11" s="30">
        <v>121033</v>
      </c>
      <c r="AF11" s="30">
        <v>131036</v>
      </c>
      <c r="AG11" s="30">
        <v>131210</v>
      </c>
      <c r="AH11" s="30">
        <v>131226</v>
      </c>
      <c r="AI11" s="31">
        <v>131248</v>
      </c>
      <c r="AJ11" s="30">
        <v>141086</v>
      </c>
      <c r="AK11" s="29"/>
    </row>
    <row r="13" spans="1:38" x14ac:dyDescent="0.2">
      <c r="A13" s="7" t="s">
        <v>258</v>
      </c>
      <c r="AK13" s="7" t="s">
        <v>259</v>
      </c>
    </row>
    <row r="14" spans="1:38" x14ac:dyDescent="0.2">
      <c r="A14" s="9" t="s">
        <v>55</v>
      </c>
      <c r="B14" s="37">
        <v>65933</v>
      </c>
      <c r="C14" s="37">
        <v>10664</v>
      </c>
      <c r="D14" s="37">
        <v>2168451</v>
      </c>
      <c r="E14" s="37">
        <v>79720</v>
      </c>
      <c r="F14" s="37"/>
      <c r="G14" s="37">
        <v>3349480</v>
      </c>
      <c r="H14" s="37">
        <v>2213</v>
      </c>
      <c r="I14" s="37">
        <v>969519</v>
      </c>
      <c r="J14" s="37">
        <v>676</v>
      </c>
      <c r="K14" s="37">
        <v>404835</v>
      </c>
      <c r="L14" s="37">
        <v>149137</v>
      </c>
      <c r="M14" s="43">
        <v>98229</v>
      </c>
      <c r="N14" s="37">
        <v>7742</v>
      </c>
      <c r="O14" s="37">
        <v>125737</v>
      </c>
      <c r="P14" s="37">
        <v>267623</v>
      </c>
      <c r="Q14" s="37">
        <v>7713991</v>
      </c>
      <c r="R14" s="36">
        <v>0</v>
      </c>
      <c r="S14" s="37">
        <v>42</v>
      </c>
      <c r="T14" s="36">
        <v>3</v>
      </c>
      <c r="U14" s="37">
        <v>305916</v>
      </c>
      <c r="V14" s="36"/>
      <c r="W14" s="37">
        <v>163419</v>
      </c>
      <c r="X14" s="37">
        <v>131620</v>
      </c>
      <c r="Y14" s="37">
        <v>241150</v>
      </c>
      <c r="Z14" s="37">
        <v>48425</v>
      </c>
      <c r="AA14" s="37">
        <v>4427143</v>
      </c>
      <c r="AB14" s="36">
        <v>3</v>
      </c>
      <c r="AC14" s="37">
        <v>1</v>
      </c>
      <c r="AD14" s="37"/>
      <c r="AE14" s="36">
        <v>0</v>
      </c>
      <c r="AF14" s="37">
        <v>434476</v>
      </c>
      <c r="AG14" s="36">
        <v>0</v>
      </c>
      <c r="AH14" s="36">
        <v>1</v>
      </c>
      <c r="AI14" s="37">
        <v>125960</v>
      </c>
      <c r="AJ14" s="36">
        <v>858843</v>
      </c>
      <c r="AK14" s="1" t="s">
        <v>162</v>
      </c>
    </row>
    <row r="15" spans="1:38" x14ac:dyDescent="0.2">
      <c r="A15" s="8" t="s">
        <v>56</v>
      </c>
      <c r="B15" s="36">
        <v>0</v>
      </c>
      <c r="C15" s="37">
        <v>0</v>
      </c>
      <c r="D15" s="37">
        <v>0</v>
      </c>
      <c r="E15" s="36">
        <v>0</v>
      </c>
      <c r="F15" s="37"/>
      <c r="G15" s="36">
        <v>0</v>
      </c>
      <c r="H15" s="37">
        <v>534999</v>
      </c>
      <c r="I15" s="36">
        <v>0</v>
      </c>
      <c r="J15" s="37">
        <v>0</v>
      </c>
      <c r="K15" s="36">
        <v>0</v>
      </c>
      <c r="L15" s="36">
        <v>0</v>
      </c>
      <c r="M15" s="44">
        <v>0</v>
      </c>
      <c r="N15" s="36">
        <v>0</v>
      </c>
      <c r="O15" s="36">
        <v>0</v>
      </c>
      <c r="P15" s="36">
        <v>0</v>
      </c>
      <c r="Q15" s="36">
        <v>0</v>
      </c>
      <c r="R15" s="36">
        <v>0</v>
      </c>
      <c r="S15" s="36">
        <v>0</v>
      </c>
      <c r="T15" s="36">
        <v>0</v>
      </c>
      <c r="U15" s="37">
        <v>0</v>
      </c>
      <c r="V15" s="36"/>
      <c r="W15" s="37">
        <v>988673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0</v>
      </c>
      <c r="AD15" s="37"/>
      <c r="AE15" s="36">
        <v>0</v>
      </c>
      <c r="AF15" s="36">
        <v>0</v>
      </c>
      <c r="AG15" s="36">
        <v>0</v>
      </c>
      <c r="AH15" s="36">
        <v>0</v>
      </c>
      <c r="AI15" s="36">
        <v>0</v>
      </c>
      <c r="AJ15" s="36">
        <v>0</v>
      </c>
      <c r="AK15" s="1" t="s">
        <v>163</v>
      </c>
    </row>
    <row r="16" spans="1:38" x14ac:dyDescent="0.2">
      <c r="A16" s="36" t="s">
        <v>57</v>
      </c>
      <c r="B16" s="36">
        <v>0</v>
      </c>
      <c r="C16" s="37">
        <v>200000</v>
      </c>
      <c r="D16" s="36">
        <v>0</v>
      </c>
      <c r="E16" s="36">
        <v>0</v>
      </c>
      <c r="F16" s="37"/>
      <c r="G16" s="36">
        <v>0</v>
      </c>
      <c r="H16" s="36">
        <v>0</v>
      </c>
      <c r="I16" s="37">
        <v>54901</v>
      </c>
      <c r="J16" s="37">
        <v>0</v>
      </c>
      <c r="K16" s="36">
        <v>0</v>
      </c>
      <c r="L16" s="36">
        <v>38320</v>
      </c>
      <c r="M16" s="36">
        <v>0</v>
      </c>
      <c r="N16" s="37">
        <v>203666</v>
      </c>
      <c r="O16" s="36">
        <v>0</v>
      </c>
      <c r="P16" s="36">
        <v>0</v>
      </c>
      <c r="Q16" s="37">
        <v>16822</v>
      </c>
      <c r="R16" s="36">
        <v>0</v>
      </c>
      <c r="S16" s="37">
        <v>0</v>
      </c>
      <c r="T16" s="36">
        <v>0</v>
      </c>
      <c r="U16" s="36">
        <v>0</v>
      </c>
      <c r="V16" s="36"/>
      <c r="W16" s="36">
        <v>0</v>
      </c>
      <c r="X16" s="36">
        <v>187500</v>
      </c>
      <c r="Y16" s="36">
        <v>0</v>
      </c>
      <c r="Z16" s="37">
        <v>35406</v>
      </c>
      <c r="AA16" s="37">
        <v>5950</v>
      </c>
      <c r="AB16" s="36">
        <v>0</v>
      </c>
      <c r="AC16" s="37">
        <v>1771000</v>
      </c>
      <c r="AD16" s="36"/>
      <c r="AE16" s="36">
        <v>0</v>
      </c>
      <c r="AF16" s="37">
        <v>0</v>
      </c>
      <c r="AG16" s="36">
        <v>0</v>
      </c>
      <c r="AH16" s="36">
        <v>0</v>
      </c>
      <c r="AI16" s="37">
        <v>202486</v>
      </c>
      <c r="AJ16" s="36">
        <v>4952294</v>
      </c>
      <c r="AK16" s="36" t="s">
        <v>164</v>
      </c>
      <c r="AL16" s="38"/>
    </row>
    <row r="17" spans="1:39" x14ac:dyDescent="0.2">
      <c r="A17" s="36" t="s">
        <v>58</v>
      </c>
      <c r="B17" s="37">
        <v>134454</v>
      </c>
      <c r="C17" s="37">
        <v>3139222</v>
      </c>
      <c r="D17" s="37">
        <v>11522587</v>
      </c>
      <c r="E17" s="37">
        <v>1835833</v>
      </c>
      <c r="F17" s="37"/>
      <c r="G17" s="36">
        <v>0</v>
      </c>
      <c r="H17" s="37">
        <v>31833865</v>
      </c>
      <c r="I17" s="36">
        <v>0</v>
      </c>
      <c r="J17" s="37">
        <v>8977630</v>
      </c>
      <c r="K17" s="36">
        <v>0</v>
      </c>
      <c r="L17" s="37">
        <v>1355737</v>
      </c>
      <c r="M17" s="37">
        <v>6134400</v>
      </c>
      <c r="N17" s="37">
        <v>932972</v>
      </c>
      <c r="O17" s="37">
        <v>1124997</v>
      </c>
      <c r="P17" s="36">
        <v>0</v>
      </c>
      <c r="Q17" s="37">
        <v>5356846</v>
      </c>
      <c r="R17" s="36">
        <v>0</v>
      </c>
      <c r="S17" s="37">
        <v>3516526</v>
      </c>
      <c r="T17" s="36">
        <v>3101945</v>
      </c>
      <c r="U17" s="37">
        <v>28457797</v>
      </c>
      <c r="V17" s="36"/>
      <c r="W17" s="37">
        <v>2296359</v>
      </c>
      <c r="X17" s="37">
        <v>585553</v>
      </c>
      <c r="Y17" s="37">
        <v>389534</v>
      </c>
      <c r="Z17" s="36">
        <v>0</v>
      </c>
      <c r="AA17" s="37">
        <v>21738750</v>
      </c>
      <c r="AB17" s="36">
        <v>0</v>
      </c>
      <c r="AC17" s="36">
        <v>0</v>
      </c>
      <c r="AD17" s="36"/>
      <c r="AE17" s="36">
        <v>2767878</v>
      </c>
      <c r="AF17" s="37">
        <v>0</v>
      </c>
      <c r="AG17" s="36">
        <v>0</v>
      </c>
      <c r="AH17" s="36">
        <v>0</v>
      </c>
      <c r="AI17" s="37">
        <v>2245698</v>
      </c>
      <c r="AJ17" s="36">
        <v>0</v>
      </c>
      <c r="AK17" s="36" t="s">
        <v>165</v>
      </c>
      <c r="AL17" s="38"/>
    </row>
    <row r="18" spans="1:39" x14ac:dyDescent="0.2">
      <c r="A18" s="36" t="s">
        <v>59</v>
      </c>
      <c r="B18" s="37">
        <v>4695454</v>
      </c>
      <c r="C18" s="36">
        <v>0</v>
      </c>
      <c r="D18" s="37">
        <v>11138828</v>
      </c>
      <c r="E18" s="37">
        <v>5561728</v>
      </c>
      <c r="F18" s="37"/>
      <c r="G18" s="36">
        <v>0</v>
      </c>
      <c r="H18" s="37">
        <v>12354576</v>
      </c>
      <c r="I18" s="36">
        <v>0</v>
      </c>
      <c r="J18" s="37">
        <v>347494</v>
      </c>
      <c r="K18" s="36">
        <v>0</v>
      </c>
      <c r="L18" s="36">
        <v>971120</v>
      </c>
      <c r="M18" s="37">
        <v>4718877</v>
      </c>
      <c r="N18" s="37">
        <v>0</v>
      </c>
      <c r="O18" s="36">
        <v>0</v>
      </c>
      <c r="P18" s="36">
        <v>0</v>
      </c>
      <c r="Q18" s="37">
        <v>972208</v>
      </c>
      <c r="R18" s="36">
        <v>0</v>
      </c>
      <c r="S18" s="36">
        <v>0</v>
      </c>
      <c r="T18" s="36">
        <v>502933</v>
      </c>
      <c r="U18" s="37">
        <v>20004</v>
      </c>
      <c r="V18" s="36"/>
      <c r="W18" s="37">
        <v>2886977</v>
      </c>
      <c r="X18" s="36">
        <v>0</v>
      </c>
      <c r="Y18" s="36">
        <v>0</v>
      </c>
      <c r="Z18" s="36">
        <v>0</v>
      </c>
      <c r="AA18" s="37">
        <v>0</v>
      </c>
      <c r="AB18" s="36">
        <v>0</v>
      </c>
      <c r="AC18" s="36">
        <v>0</v>
      </c>
      <c r="AD18" s="37"/>
      <c r="AE18" s="36">
        <v>0</v>
      </c>
      <c r="AF18" s="37">
        <v>0</v>
      </c>
      <c r="AG18" s="36">
        <v>0</v>
      </c>
      <c r="AH18" s="36">
        <v>0</v>
      </c>
      <c r="AI18" s="36">
        <v>0</v>
      </c>
      <c r="AJ18" s="37">
        <v>0</v>
      </c>
      <c r="AK18" s="36" t="s">
        <v>166</v>
      </c>
      <c r="AL18" s="38"/>
    </row>
    <row r="19" spans="1:39" x14ac:dyDescent="0.2">
      <c r="A19" s="36" t="s">
        <v>327</v>
      </c>
      <c r="B19" s="37">
        <v>0</v>
      </c>
      <c r="C19" s="36">
        <v>0</v>
      </c>
      <c r="D19" s="37">
        <v>0</v>
      </c>
      <c r="E19" s="37">
        <v>0</v>
      </c>
      <c r="F19" s="37"/>
      <c r="G19" s="36">
        <v>0</v>
      </c>
      <c r="H19" s="37">
        <v>0</v>
      </c>
      <c r="I19" s="36">
        <v>4057768</v>
      </c>
      <c r="J19" s="37">
        <v>0</v>
      </c>
      <c r="K19" s="36">
        <v>0</v>
      </c>
      <c r="L19" s="36">
        <v>0</v>
      </c>
      <c r="M19" s="37">
        <v>0</v>
      </c>
      <c r="N19" s="37">
        <v>0</v>
      </c>
      <c r="O19" s="36">
        <v>0</v>
      </c>
      <c r="P19" s="36">
        <v>0</v>
      </c>
      <c r="Q19" s="37">
        <v>0</v>
      </c>
      <c r="R19" s="36">
        <v>0</v>
      </c>
      <c r="S19" s="36">
        <v>0</v>
      </c>
      <c r="T19" s="36">
        <v>0</v>
      </c>
      <c r="U19" s="37">
        <v>0</v>
      </c>
      <c r="V19" s="36"/>
      <c r="W19" s="37">
        <v>0</v>
      </c>
      <c r="X19" s="36">
        <v>0</v>
      </c>
      <c r="Y19" s="36">
        <v>1159130</v>
      </c>
      <c r="Z19" s="36">
        <v>0</v>
      </c>
      <c r="AA19" s="37">
        <v>0</v>
      </c>
      <c r="AB19" s="36">
        <v>0</v>
      </c>
      <c r="AC19" s="36">
        <v>0</v>
      </c>
      <c r="AD19" s="37"/>
      <c r="AE19" s="36">
        <v>0</v>
      </c>
      <c r="AF19" s="37">
        <v>0</v>
      </c>
      <c r="AG19" s="36">
        <v>0</v>
      </c>
      <c r="AH19" s="36">
        <v>0</v>
      </c>
      <c r="AI19" s="36">
        <v>729919</v>
      </c>
      <c r="AJ19" s="37">
        <v>0</v>
      </c>
      <c r="AK19" s="36" t="s">
        <v>331</v>
      </c>
      <c r="AL19" s="38"/>
    </row>
    <row r="20" spans="1:39" x14ac:dyDescent="0.2">
      <c r="A20" s="36" t="s">
        <v>60</v>
      </c>
      <c r="B20" s="36">
        <v>0</v>
      </c>
      <c r="C20" s="36">
        <v>0</v>
      </c>
      <c r="D20" s="37">
        <v>0</v>
      </c>
      <c r="E20" s="36">
        <v>0</v>
      </c>
      <c r="F20" s="36"/>
      <c r="G20" s="36">
        <v>0</v>
      </c>
      <c r="H20" s="36">
        <v>0</v>
      </c>
      <c r="I20" s="36">
        <v>0</v>
      </c>
      <c r="J20" s="37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7">
        <v>3284009</v>
      </c>
      <c r="Q20" s="36">
        <v>3320</v>
      </c>
      <c r="R20" s="36">
        <v>0</v>
      </c>
      <c r="S20" s="36">
        <v>0</v>
      </c>
      <c r="T20" s="36">
        <v>0</v>
      </c>
      <c r="U20" s="36">
        <v>0</v>
      </c>
      <c r="V20" s="36"/>
      <c r="W20" s="36">
        <v>0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0</v>
      </c>
      <c r="AD20" s="37"/>
      <c r="AE20" s="36">
        <v>0</v>
      </c>
      <c r="AF20" s="36">
        <v>0</v>
      </c>
      <c r="AG20" s="36">
        <v>0</v>
      </c>
      <c r="AH20" s="36">
        <v>0</v>
      </c>
      <c r="AI20" s="36">
        <v>0</v>
      </c>
      <c r="AJ20" s="36">
        <v>0</v>
      </c>
      <c r="AK20" s="36" t="s">
        <v>167</v>
      </c>
      <c r="AL20" s="38"/>
    </row>
    <row r="21" spans="1:39" x14ac:dyDescent="0.2">
      <c r="A21" s="36" t="s">
        <v>61</v>
      </c>
      <c r="B21" s="36">
        <v>0</v>
      </c>
      <c r="C21" s="36">
        <v>0</v>
      </c>
      <c r="D21" s="37">
        <v>0</v>
      </c>
      <c r="E21" s="36">
        <v>0</v>
      </c>
      <c r="F21" s="36"/>
      <c r="G21" s="36">
        <v>0</v>
      </c>
      <c r="H21" s="36">
        <v>0</v>
      </c>
      <c r="I21" s="36">
        <v>0</v>
      </c>
      <c r="J21" s="37">
        <v>0</v>
      </c>
      <c r="K21" s="36">
        <v>0</v>
      </c>
      <c r="L21" s="36">
        <v>0</v>
      </c>
      <c r="M21" s="36">
        <v>0</v>
      </c>
      <c r="N21" s="36">
        <v>0</v>
      </c>
      <c r="O21" s="37">
        <v>380341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/>
      <c r="W21" s="37">
        <v>23500</v>
      </c>
      <c r="X21" s="36">
        <v>0</v>
      </c>
      <c r="Y21" s="36">
        <v>0</v>
      </c>
      <c r="Z21" s="36">
        <v>0</v>
      </c>
      <c r="AA21" s="37">
        <v>0</v>
      </c>
      <c r="AB21" s="36">
        <v>0</v>
      </c>
      <c r="AC21" s="36">
        <v>0</v>
      </c>
      <c r="AD21" s="37"/>
      <c r="AE21" s="36">
        <v>0</v>
      </c>
      <c r="AF21" s="36">
        <v>0</v>
      </c>
      <c r="AG21" s="36">
        <v>0</v>
      </c>
      <c r="AH21" s="36">
        <v>0</v>
      </c>
      <c r="AI21" s="36">
        <v>0</v>
      </c>
      <c r="AJ21" s="36">
        <v>0</v>
      </c>
      <c r="AK21" s="1" t="s">
        <v>168</v>
      </c>
    </row>
    <row r="22" spans="1:39" x14ac:dyDescent="0.2">
      <c r="A22" s="36" t="s">
        <v>62</v>
      </c>
      <c r="B22" s="36">
        <v>0</v>
      </c>
      <c r="C22" s="36">
        <v>0</v>
      </c>
      <c r="D22" s="37">
        <v>0</v>
      </c>
      <c r="E22" s="36">
        <v>0</v>
      </c>
      <c r="F22" s="36"/>
      <c r="G22" s="36">
        <v>0</v>
      </c>
      <c r="H22" s="36">
        <v>0</v>
      </c>
      <c r="I22" s="36">
        <v>100000</v>
      </c>
      <c r="J22" s="37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0</v>
      </c>
      <c r="U22" s="36">
        <v>0</v>
      </c>
      <c r="V22" s="36"/>
      <c r="W22" s="36">
        <v>0</v>
      </c>
      <c r="X22" s="36">
        <v>0</v>
      </c>
      <c r="Y22" s="36">
        <v>0</v>
      </c>
      <c r="Z22" s="36">
        <v>0</v>
      </c>
      <c r="AA22" s="37">
        <v>0</v>
      </c>
      <c r="AB22" s="36">
        <v>0</v>
      </c>
      <c r="AC22" s="36">
        <v>0</v>
      </c>
      <c r="AD22" s="37"/>
      <c r="AE22" s="36">
        <v>0</v>
      </c>
      <c r="AF22" s="36">
        <v>0</v>
      </c>
      <c r="AG22" s="36">
        <v>0</v>
      </c>
      <c r="AH22" s="36">
        <v>0</v>
      </c>
      <c r="AI22" s="36">
        <v>0</v>
      </c>
      <c r="AJ22" s="36">
        <v>0</v>
      </c>
      <c r="AK22" s="1" t="s">
        <v>169</v>
      </c>
    </row>
    <row r="23" spans="1:39" x14ac:dyDescent="0.2">
      <c r="A23" s="36" t="s">
        <v>63</v>
      </c>
      <c r="B23" s="37">
        <v>47679</v>
      </c>
      <c r="C23" s="36">
        <v>3933732</v>
      </c>
      <c r="D23" s="36">
        <v>5544871</v>
      </c>
      <c r="E23" s="37">
        <v>140264</v>
      </c>
      <c r="F23" s="37"/>
      <c r="G23" s="37">
        <v>1024516</v>
      </c>
      <c r="H23" s="37">
        <v>1814723</v>
      </c>
      <c r="I23" s="36">
        <v>47962</v>
      </c>
      <c r="J23" s="36">
        <v>0</v>
      </c>
      <c r="K23" s="36">
        <v>827750</v>
      </c>
      <c r="L23" s="36">
        <v>146023</v>
      </c>
      <c r="M23" s="36">
        <v>0</v>
      </c>
      <c r="N23" s="37">
        <v>1579242</v>
      </c>
      <c r="O23" s="37">
        <v>3654810</v>
      </c>
      <c r="P23" s="37">
        <v>1442154</v>
      </c>
      <c r="Q23" s="37">
        <v>264989</v>
      </c>
      <c r="R23" s="37">
        <v>1467813</v>
      </c>
      <c r="S23" s="37">
        <v>53050</v>
      </c>
      <c r="T23" s="36">
        <v>23538</v>
      </c>
      <c r="U23" s="37">
        <v>15843110</v>
      </c>
      <c r="V23" s="36"/>
      <c r="W23" s="37">
        <v>651967</v>
      </c>
      <c r="X23" s="36">
        <v>104521</v>
      </c>
      <c r="Y23" s="36">
        <v>0</v>
      </c>
      <c r="Z23" s="37">
        <v>272162</v>
      </c>
      <c r="AA23" s="36">
        <v>13746207</v>
      </c>
      <c r="AB23" s="36">
        <v>40000</v>
      </c>
      <c r="AC23" s="36">
        <v>123</v>
      </c>
      <c r="AD23" s="37"/>
      <c r="AE23" s="36">
        <v>0</v>
      </c>
      <c r="AF23" s="37">
        <v>158847</v>
      </c>
      <c r="AG23" s="37">
        <v>225132</v>
      </c>
      <c r="AH23" s="36">
        <v>0</v>
      </c>
      <c r="AI23" s="36">
        <v>0</v>
      </c>
      <c r="AJ23" s="36">
        <v>0</v>
      </c>
      <c r="AK23" s="1" t="s">
        <v>170</v>
      </c>
    </row>
    <row r="24" spans="1:39" x14ac:dyDescent="0.2">
      <c r="A24" s="1" t="s">
        <v>64</v>
      </c>
      <c r="B24" s="36">
        <v>0</v>
      </c>
      <c r="C24" s="36">
        <v>1267666</v>
      </c>
      <c r="D24" s="36">
        <v>0</v>
      </c>
      <c r="E24" s="36">
        <v>564716</v>
      </c>
      <c r="F24" s="36"/>
      <c r="G24" s="37">
        <v>27208342</v>
      </c>
      <c r="H24" s="36">
        <v>0</v>
      </c>
      <c r="I24" s="36">
        <v>0</v>
      </c>
      <c r="J24" s="36">
        <v>0</v>
      </c>
      <c r="K24" s="36">
        <v>20965938</v>
      </c>
      <c r="L24" s="36">
        <v>0</v>
      </c>
      <c r="M24" s="36">
        <v>0</v>
      </c>
      <c r="N24" s="36">
        <v>0</v>
      </c>
      <c r="O24" s="36">
        <v>0</v>
      </c>
      <c r="P24" s="37">
        <v>1496722</v>
      </c>
      <c r="Q24" s="36">
        <v>0</v>
      </c>
      <c r="R24" s="36">
        <v>0</v>
      </c>
      <c r="S24" s="36">
        <v>0</v>
      </c>
      <c r="T24" s="36">
        <v>0</v>
      </c>
      <c r="U24" s="36">
        <v>0</v>
      </c>
      <c r="V24" s="36"/>
      <c r="W24" s="37">
        <v>1304441</v>
      </c>
      <c r="X24" s="36">
        <v>142000</v>
      </c>
      <c r="Y24" s="36">
        <v>0</v>
      </c>
      <c r="Z24" s="36">
        <v>0</v>
      </c>
      <c r="AA24" s="36">
        <v>8856724</v>
      </c>
      <c r="AB24" s="36">
        <v>0</v>
      </c>
      <c r="AC24" s="36">
        <v>0</v>
      </c>
      <c r="AD24" s="37"/>
      <c r="AE24" s="36">
        <v>0</v>
      </c>
      <c r="AF24" s="36">
        <v>0</v>
      </c>
      <c r="AG24" s="36">
        <v>0</v>
      </c>
      <c r="AH24" s="36">
        <v>0</v>
      </c>
      <c r="AI24" s="36">
        <v>0</v>
      </c>
      <c r="AJ24" s="36">
        <v>0</v>
      </c>
      <c r="AK24" s="1" t="s">
        <v>171</v>
      </c>
    </row>
    <row r="25" spans="1:39" x14ac:dyDescent="0.2">
      <c r="A25" s="1" t="s">
        <v>65</v>
      </c>
      <c r="B25" s="36">
        <v>0</v>
      </c>
      <c r="C25" s="36">
        <v>0</v>
      </c>
      <c r="D25" s="37">
        <v>0</v>
      </c>
      <c r="E25" s="36">
        <v>0</v>
      </c>
      <c r="F25" s="36"/>
      <c r="G25" s="37">
        <v>1860798</v>
      </c>
      <c r="H25" s="36">
        <v>0</v>
      </c>
      <c r="I25" s="37">
        <v>1302167</v>
      </c>
      <c r="J25" s="36">
        <v>0</v>
      </c>
      <c r="K25" s="36">
        <v>0</v>
      </c>
      <c r="L25" s="37">
        <v>456316</v>
      </c>
      <c r="M25" s="36">
        <v>0</v>
      </c>
      <c r="N25" s="37">
        <v>1397457</v>
      </c>
      <c r="O25" s="37">
        <v>6331534</v>
      </c>
      <c r="P25" s="36">
        <v>0</v>
      </c>
      <c r="Q25" s="36">
        <v>0</v>
      </c>
      <c r="R25" s="36">
        <v>0</v>
      </c>
      <c r="S25" s="36">
        <v>0</v>
      </c>
      <c r="T25" s="36">
        <v>0</v>
      </c>
      <c r="U25" s="37">
        <v>287017</v>
      </c>
      <c r="V25" s="36"/>
      <c r="W25" s="36">
        <v>0</v>
      </c>
      <c r="X25" s="37">
        <v>66071</v>
      </c>
      <c r="Y25" s="37">
        <v>1444887</v>
      </c>
      <c r="Z25" s="36">
        <v>780721</v>
      </c>
      <c r="AA25" s="37">
        <v>490912</v>
      </c>
      <c r="AB25" s="36">
        <v>0</v>
      </c>
      <c r="AC25" s="36">
        <v>0</v>
      </c>
      <c r="AD25" s="36"/>
      <c r="AE25" s="36">
        <v>0</v>
      </c>
      <c r="AF25" s="36">
        <v>0</v>
      </c>
      <c r="AG25" s="36">
        <v>0</v>
      </c>
      <c r="AH25" s="36">
        <v>0</v>
      </c>
      <c r="AI25" s="36">
        <v>0</v>
      </c>
      <c r="AJ25" s="36">
        <v>0</v>
      </c>
      <c r="AK25" s="1" t="s">
        <v>172</v>
      </c>
    </row>
    <row r="26" spans="1:39" x14ac:dyDescent="0.2">
      <c r="A26" s="1" t="s">
        <v>66</v>
      </c>
      <c r="B26" s="36">
        <v>0</v>
      </c>
      <c r="C26" s="36">
        <v>0</v>
      </c>
      <c r="D26" s="37">
        <v>0</v>
      </c>
      <c r="E26" s="36">
        <v>0</v>
      </c>
      <c r="F26" s="36"/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5078383</v>
      </c>
      <c r="N26" s="36">
        <v>0</v>
      </c>
      <c r="O26" s="37">
        <v>13346480</v>
      </c>
      <c r="P26" s="36">
        <v>0</v>
      </c>
      <c r="Q26" s="36">
        <v>0</v>
      </c>
      <c r="R26" s="36">
        <v>0</v>
      </c>
      <c r="S26" s="36">
        <v>0</v>
      </c>
      <c r="T26" s="36">
        <v>0</v>
      </c>
      <c r="U26" s="36">
        <v>0</v>
      </c>
      <c r="V26" s="36"/>
      <c r="W26" s="37">
        <v>0</v>
      </c>
      <c r="X26" s="36">
        <v>0</v>
      </c>
      <c r="Y26" s="36">
        <v>0</v>
      </c>
      <c r="Z26" s="36">
        <v>0</v>
      </c>
      <c r="AA26" s="36">
        <v>0</v>
      </c>
      <c r="AB26" s="36">
        <v>0</v>
      </c>
      <c r="AC26" s="36">
        <v>0</v>
      </c>
      <c r="AD26" s="36"/>
      <c r="AE26" s="36">
        <v>0</v>
      </c>
      <c r="AF26" s="36">
        <v>0</v>
      </c>
      <c r="AG26" s="36">
        <v>0</v>
      </c>
      <c r="AH26" s="36">
        <v>0</v>
      </c>
      <c r="AI26" s="36">
        <v>0</v>
      </c>
      <c r="AJ26" s="36">
        <v>0</v>
      </c>
      <c r="AK26" s="1" t="s">
        <v>173</v>
      </c>
    </row>
    <row r="27" spans="1:39" x14ac:dyDescent="0.2">
      <c r="A27" s="1" t="s">
        <v>67</v>
      </c>
      <c r="B27" s="36">
        <v>0</v>
      </c>
      <c r="C27" s="36">
        <v>0</v>
      </c>
      <c r="D27" s="37">
        <v>0</v>
      </c>
      <c r="E27" s="36">
        <v>0</v>
      </c>
      <c r="F27" s="36"/>
      <c r="G27" s="36">
        <v>0</v>
      </c>
      <c r="H27" s="37">
        <v>5338666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  <c r="V27" s="36"/>
      <c r="W27" s="36">
        <v>0</v>
      </c>
      <c r="X27" s="36">
        <v>0</v>
      </c>
      <c r="Y27" s="36">
        <v>0</v>
      </c>
      <c r="Z27" s="36">
        <v>0</v>
      </c>
      <c r="AA27" s="36">
        <v>0</v>
      </c>
      <c r="AB27" s="36">
        <v>0</v>
      </c>
      <c r="AC27" s="36">
        <v>0</v>
      </c>
      <c r="AD27" s="36"/>
      <c r="AE27" s="36">
        <v>0</v>
      </c>
      <c r="AF27" s="36">
        <v>0</v>
      </c>
      <c r="AG27" s="37">
        <v>335406</v>
      </c>
      <c r="AH27" s="36">
        <v>0</v>
      </c>
      <c r="AI27" s="36">
        <v>0</v>
      </c>
      <c r="AJ27" s="36">
        <v>0</v>
      </c>
      <c r="AK27" s="1" t="s">
        <v>174</v>
      </c>
    </row>
    <row r="28" spans="1:39" x14ac:dyDescent="0.2">
      <c r="A28" s="1" t="s">
        <v>68</v>
      </c>
      <c r="B28" s="36">
        <v>0</v>
      </c>
      <c r="C28" s="36">
        <v>0</v>
      </c>
      <c r="D28" s="37">
        <v>0</v>
      </c>
      <c r="E28" s="36">
        <v>0</v>
      </c>
      <c r="F28" s="36"/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0</v>
      </c>
      <c r="U28" s="36">
        <v>0</v>
      </c>
      <c r="V28" s="36"/>
      <c r="W28" s="36">
        <v>0</v>
      </c>
      <c r="X28" s="36">
        <v>0</v>
      </c>
      <c r="Y28" s="36">
        <v>0</v>
      </c>
      <c r="Z28" s="37">
        <v>25000</v>
      </c>
      <c r="AA28" s="36">
        <v>0</v>
      </c>
      <c r="AB28" s="36">
        <v>0</v>
      </c>
      <c r="AC28" s="36">
        <v>0</v>
      </c>
      <c r="AD28" s="36"/>
      <c r="AE28" s="36">
        <v>0</v>
      </c>
      <c r="AF28" s="36">
        <v>0</v>
      </c>
      <c r="AG28" s="36">
        <v>0</v>
      </c>
      <c r="AH28" s="36">
        <v>0</v>
      </c>
      <c r="AI28" s="36">
        <v>0</v>
      </c>
      <c r="AJ28" s="36">
        <v>0</v>
      </c>
      <c r="AK28" s="1" t="s">
        <v>175</v>
      </c>
    </row>
    <row r="29" spans="1:39" x14ac:dyDescent="0.2">
      <c r="A29" s="36" t="s">
        <v>345</v>
      </c>
      <c r="B29" s="36">
        <v>0</v>
      </c>
      <c r="C29" s="36">
        <v>0</v>
      </c>
      <c r="D29" s="37">
        <v>0</v>
      </c>
      <c r="E29" s="36">
        <v>0</v>
      </c>
      <c r="F29" s="36"/>
      <c r="G29" s="36">
        <v>0</v>
      </c>
      <c r="H29" s="36">
        <v>0</v>
      </c>
      <c r="I29" s="36">
        <v>0</v>
      </c>
      <c r="J29" s="36">
        <v>0</v>
      </c>
      <c r="K29" s="36">
        <v>406997077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6">
        <v>0</v>
      </c>
      <c r="V29" s="36"/>
      <c r="W29" s="36">
        <v>0</v>
      </c>
      <c r="X29" s="36">
        <v>0</v>
      </c>
      <c r="Y29" s="36">
        <v>0</v>
      </c>
      <c r="Z29" s="37">
        <v>0</v>
      </c>
      <c r="AA29" s="36">
        <v>0</v>
      </c>
      <c r="AB29" s="36">
        <v>0</v>
      </c>
      <c r="AC29" s="36">
        <v>0</v>
      </c>
      <c r="AD29" s="36"/>
      <c r="AE29" s="36">
        <v>0</v>
      </c>
      <c r="AF29" s="36">
        <v>0</v>
      </c>
      <c r="AG29" s="36">
        <v>0</v>
      </c>
      <c r="AH29" s="36">
        <v>0</v>
      </c>
      <c r="AI29" s="36">
        <v>0</v>
      </c>
      <c r="AJ29" s="36">
        <v>0</v>
      </c>
      <c r="AK29" s="36" t="s">
        <v>344</v>
      </c>
    </row>
    <row r="30" spans="1:39" x14ac:dyDescent="0.2">
      <c r="A30" s="1" t="s">
        <v>69</v>
      </c>
      <c r="B30" s="37">
        <v>0</v>
      </c>
      <c r="C30" s="36">
        <v>0</v>
      </c>
      <c r="D30" s="37">
        <v>0</v>
      </c>
      <c r="E30" s="37">
        <v>1142849</v>
      </c>
      <c r="F30" s="37"/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7">
        <v>162768</v>
      </c>
      <c r="O30" s="36">
        <v>0</v>
      </c>
      <c r="P30" s="36">
        <v>0</v>
      </c>
      <c r="Q30" s="36">
        <v>91028</v>
      </c>
      <c r="R30" s="36">
        <v>0</v>
      </c>
      <c r="S30" s="36">
        <v>0</v>
      </c>
      <c r="T30" s="36">
        <v>0</v>
      </c>
      <c r="U30" s="36">
        <v>0</v>
      </c>
      <c r="V30" s="36"/>
      <c r="W30" s="36">
        <v>0</v>
      </c>
      <c r="X30" s="36">
        <v>0</v>
      </c>
      <c r="Y30" s="36">
        <v>0</v>
      </c>
      <c r="Z30" s="37">
        <v>427513</v>
      </c>
      <c r="AA30" s="36">
        <v>155464</v>
      </c>
      <c r="AB30" s="36">
        <v>0</v>
      </c>
      <c r="AC30" s="36">
        <v>0</v>
      </c>
      <c r="AD30" s="36"/>
      <c r="AE30" s="36">
        <v>0</v>
      </c>
      <c r="AF30" s="36">
        <v>0</v>
      </c>
      <c r="AG30" s="36">
        <v>0</v>
      </c>
      <c r="AH30" s="36">
        <v>0</v>
      </c>
      <c r="AI30" s="36">
        <v>0</v>
      </c>
      <c r="AJ30" s="36">
        <v>0</v>
      </c>
      <c r="AK30" s="1" t="s">
        <v>176</v>
      </c>
    </row>
    <row r="31" spans="1:39" s="38" customFormat="1" x14ac:dyDescent="0.2">
      <c r="A31" s="36" t="s">
        <v>70</v>
      </c>
      <c r="B31" s="37">
        <v>4943520</v>
      </c>
      <c r="C31" s="36">
        <v>8551284</v>
      </c>
      <c r="D31" s="36">
        <v>30374737</v>
      </c>
      <c r="E31" s="37">
        <v>9325110</v>
      </c>
      <c r="F31" s="37"/>
      <c r="G31" s="37">
        <v>33443136</v>
      </c>
      <c r="H31" s="37">
        <v>51879042</v>
      </c>
      <c r="I31" s="36">
        <v>6532317</v>
      </c>
      <c r="J31" s="37">
        <v>9325800</v>
      </c>
      <c r="K31" s="36">
        <v>429195600</v>
      </c>
      <c r="L31" s="36">
        <v>3116653</v>
      </c>
      <c r="M31" s="37">
        <v>16029889</v>
      </c>
      <c r="N31" s="37">
        <v>4283847</v>
      </c>
      <c r="O31" s="37">
        <v>24963899</v>
      </c>
      <c r="P31" s="37">
        <v>6490508</v>
      </c>
      <c r="Q31" s="37">
        <v>14419204</v>
      </c>
      <c r="R31" s="37">
        <v>1467813</v>
      </c>
      <c r="S31" s="37">
        <v>3569618</v>
      </c>
      <c r="T31" s="36">
        <v>3628419</v>
      </c>
      <c r="U31" s="37">
        <v>44913844</v>
      </c>
      <c r="V31" s="36"/>
      <c r="W31" s="37">
        <v>8315336</v>
      </c>
      <c r="X31" s="36">
        <v>1217265</v>
      </c>
      <c r="Y31" s="36">
        <v>3234701</v>
      </c>
      <c r="Z31" s="37">
        <v>1589227</v>
      </c>
      <c r="AA31" s="37">
        <v>49421150</v>
      </c>
      <c r="AB31" s="36">
        <v>40003</v>
      </c>
      <c r="AC31" s="36">
        <v>1771124</v>
      </c>
      <c r="AD31" s="37"/>
      <c r="AE31" s="36">
        <v>2767878</v>
      </c>
      <c r="AF31" s="37">
        <v>593323</v>
      </c>
      <c r="AG31" s="37">
        <v>560538</v>
      </c>
      <c r="AH31" s="36">
        <v>1</v>
      </c>
      <c r="AI31" s="37">
        <v>3304063</v>
      </c>
      <c r="AJ31" s="36">
        <v>5811137</v>
      </c>
      <c r="AK31" s="36" t="s">
        <v>177</v>
      </c>
      <c r="AL31"/>
      <c r="AM31"/>
    </row>
    <row r="32" spans="1:39" x14ac:dyDescent="0.2">
      <c r="A32" s="1" t="s">
        <v>71</v>
      </c>
      <c r="B32" s="36">
        <v>0</v>
      </c>
      <c r="C32" s="36">
        <v>0</v>
      </c>
      <c r="D32" s="36">
        <v>0</v>
      </c>
      <c r="E32" s="36">
        <v>0</v>
      </c>
      <c r="F32" s="37"/>
      <c r="G32" s="36">
        <v>0</v>
      </c>
      <c r="H32" s="36">
        <v>0</v>
      </c>
      <c r="I32" s="36">
        <v>0</v>
      </c>
      <c r="J32" s="37">
        <v>0</v>
      </c>
      <c r="K32" s="36">
        <v>0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  <c r="Q32" s="37">
        <v>6431110</v>
      </c>
      <c r="R32" s="36">
        <v>0</v>
      </c>
      <c r="S32" s="36">
        <v>0</v>
      </c>
      <c r="T32" s="36">
        <v>0</v>
      </c>
      <c r="U32" s="36">
        <v>0</v>
      </c>
      <c r="V32" s="36"/>
      <c r="W32" s="36">
        <v>0</v>
      </c>
      <c r="X32" s="36">
        <v>0</v>
      </c>
      <c r="Y32" s="36">
        <v>0</v>
      </c>
      <c r="Z32" s="36">
        <v>0</v>
      </c>
      <c r="AA32" s="36">
        <v>0</v>
      </c>
      <c r="AB32" s="36">
        <v>0</v>
      </c>
      <c r="AC32" s="36">
        <v>0</v>
      </c>
      <c r="AD32" s="37"/>
      <c r="AE32" s="36">
        <v>0</v>
      </c>
      <c r="AF32" s="37">
        <v>0</v>
      </c>
      <c r="AG32" s="36">
        <v>0</v>
      </c>
      <c r="AH32" s="36">
        <v>0</v>
      </c>
      <c r="AI32" s="36">
        <v>0</v>
      </c>
      <c r="AJ32" s="36">
        <v>4058</v>
      </c>
      <c r="AK32" s="1" t="s">
        <v>178</v>
      </c>
    </row>
    <row r="33" spans="1:82" x14ac:dyDescent="0.2">
      <c r="A33" s="1" t="s">
        <v>72</v>
      </c>
      <c r="B33" s="37">
        <v>90989</v>
      </c>
      <c r="C33" s="36">
        <v>1157819</v>
      </c>
      <c r="D33" s="36">
        <v>111336</v>
      </c>
      <c r="E33" s="37">
        <v>39258</v>
      </c>
      <c r="F33" s="37"/>
      <c r="G33" s="37">
        <v>3460300</v>
      </c>
      <c r="H33" s="37">
        <v>1301074</v>
      </c>
      <c r="I33" s="36">
        <v>14620640</v>
      </c>
      <c r="J33" s="37">
        <v>27258</v>
      </c>
      <c r="K33" s="36">
        <v>6620863</v>
      </c>
      <c r="L33" s="36">
        <v>1590610</v>
      </c>
      <c r="M33" s="37">
        <v>98873</v>
      </c>
      <c r="N33" s="37">
        <v>1866351</v>
      </c>
      <c r="O33" s="36">
        <v>0</v>
      </c>
      <c r="P33" s="37">
        <v>2726955</v>
      </c>
      <c r="Q33" s="37">
        <v>1728552</v>
      </c>
      <c r="R33" s="37">
        <v>2773</v>
      </c>
      <c r="S33" s="36">
        <v>0</v>
      </c>
      <c r="T33" s="36">
        <v>0</v>
      </c>
      <c r="U33" s="37">
        <v>215216</v>
      </c>
      <c r="V33" s="37"/>
      <c r="W33" s="36">
        <v>56972</v>
      </c>
      <c r="X33" s="36">
        <v>2449983</v>
      </c>
      <c r="Y33" s="36">
        <v>0</v>
      </c>
      <c r="Z33" s="37">
        <v>743717</v>
      </c>
      <c r="AA33" s="36">
        <v>18128422</v>
      </c>
      <c r="AB33" s="36">
        <v>321206</v>
      </c>
      <c r="AC33" s="36">
        <v>4230</v>
      </c>
      <c r="AD33" s="36"/>
      <c r="AE33" s="36">
        <v>46059</v>
      </c>
      <c r="AF33" s="37">
        <v>67907</v>
      </c>
      <c r="AG33" s="37">
        <v>10018</v>
      </c>
      <c r="AH33" s="36">
        <v>6227453</v>
      </c>
      <c r="AI33" s="37">
        <v>111700</v>
      </c>
      <c r="AJ33" s="36">
        <v>1811171</v>
      </c>
      <c r="AK33" s="1" t="s">
        <v>179</v>
      </c>
    </row>
    <row r="34" spans="1:82" x14ac:dyDescent="0.2">
      <c r="A34" s="1" t="s">
        <v>73</v>
      </c>
      <c r="B34" s="36">
        <v>0</v>
      </c>
      <c r="C34" s="36">
        <v>0</v>
      </c>
      <c r="D34" s="36">
        <v>0</v>
      </c>
      <c r="E34" s="36">
        <v>0</v>
      </c>
      <c r="F34" s="36"/>
      <c r="G34" s="36">
        <v>0</v>
      </c>
      <c r="H34" s="36">
        <v>0</v>
      </c>
      <c r="I34" s="36">
        <v>964808</v>
      </c>
      <c r="J34" s="37">
        <v>217409</v>
      </c>
      <c r="K34" s="36">
        <v>0</v>
      </c>
      <c r="L34" s="36">
        <v>0</v>
      </c>
      <c r="M34" s="36">
        <v>0</v>
      </c>
      <c r="N34" s="36">
        <v>0</v>
      </c>
      <c r="O34" s="37">
        <v>2994</v>
      </c>
      <c r="P34" s="37">
        <v>144252</v>
      </c>
      <c r="Q34" s="37">
        <v>3148804</v>
      </c>
      <c r="R34" s="36">
        <v>0</v>
      </c>
      <c r="S34" s="36">
        <v>0</v>
      </c>
      <c r="T34" s="36">
        <v>66163</v>
      </c>
      <c r="U34" s="36">
        <v>9640687</v>
      </c>
      <c r="V34" s="36"/>
      <c r="W34" s="37">
        <v>2438</v>
      </c>
      <c r="X34" s="36">
        <v>880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/>
      <c r="AE34" s="36">
        <v>0</v>
      </c>
      <c r="AF34" s="37">
        <v>0</v>
      </c>
      <c r="AG34" s="36">
        <v>0</v>
      </c>
      <c r="AH34" s="36">
        <v>148993</v>
      </c>
      <c r="AI34" s="36">
        <v>0</v>
      </c>
      <c r="AJ34" s="36">
        <v>0</v>
      </c>
      <c r="AK34" s="1" t="s">
        <v>180</v>
      </c>
    </row>
    <row r="35" spans="1:82" x14ac:dyDescent="0.2">
      <c r="A35" s="1" t="s">
        <v>74</v>
      </c>
      <c r="B35" s="37">
        <v>69431</v>
      </c>
      <c r="C35" s="36">
        <v>0</v>
      </c>
      <c r="D35" s="36">
        <v>0</v>
      </c>
      <c r="E35" s="36">
        <v>0</v>
      </c>
      <c r="F35" s="36"/>
      <c r="G35" s="36">
        <v>0</v>
      </c>
      <c r="H35" s="36">
        <v>0</v>
      </c>
      <c r="I35" s="36">
        <v>0</v>
      </c>
      <c r="J35" s="37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0</v>
      </c>
      <c r="U35" s="36">
        <v>0</v>
      </c>
      <c r="V35" s="36"/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  <c r="AD35" s="36"/>
      <c r="AE35" s="36">
        <v>0</v>
      </c>
      <c r="AF35" s="36">
        <v>0</v>
      </c>
      <c r="AG35" s="36">
        <v>0</v>
      </c>
      <c r="AH35" s="36">
        <v>0</v>
      </c>
      <c r="AI35" s="37">
        <v>6341</v>
      </c>
      <c r="AJ35" s="36">
        <v>0</v>
      </c>
      <c r="AK35" s="1" t="s">
        <v>181</v>
      </c>
    </row>
    <row r="36" spans="1:82" x14ac:dyDescent="0.2">
      <c r="A36" s="36" t="s">
        <v>75</v>
      </c>
      <c r="B36" s="36">
        <v>0</v>
      </c>
      <c r="C36" s="36">
        <v>0</v>
      </c>
      <c r="D36" s="36">
        <v>0</v>
      </c>
      <c r="E36" s="36">
        <v>0</v>
      </c>
      <c r="F36" s="36"/>
      <c r="G36" s="36">
        <v>0</v>
      </c>
      <c r="H36" s="36">
        <v>0</v>
      </c>
      <c r="I36" s="36">
        <v>0</v>
      </c>
      <c r="J36" s="37">
        <v>0</v>
      </c>
      <c r="K36" s="36">
        <v>0</v>
      </c>
      <c r="L36" s="36">
        <v>0</v>
      </c>
      <c r="M36" s="36">
        <v>0</v>
      </c>
      <c r="N36" s="36">
        <v>0</v>
      </c>
      <c r="O36" s="37">
        <v>20760294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/>
      <c r="W36" s="36">
        <v>0</v>
      </c>
      <c r="X36" s="36">
        <v>0</v>
      </c>
      <c r="Y36" s="36">
        <v>1567558</v>
      </c>
      <c r="Z36" s="36">
        <v>0</v>
      </c>
      <c r="AA36" s="36">
        <v>0</v>
      </c>
      <c r="AB36" s="36">
        <v>0</v>
      </c>
      <c r="AC36" s="36">
        <v>0</v>
      </c>
      <c r="AD36" s="36"/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 t="s">
        <v>182</v>
      </c>
      <c r="AL36" s="38"/>
      <c r="AM36" s="38"/>
    </row>
    <row r="37" spans="1:82" x14ac:dyDescent="0.2">
      <c r="A37" s="36" t="s">
        <v>76</v>
      </c>
      <c r="B37" s="37">
        <v>742253</v>
      </c>
      <c r="C37" s="36">
        <v>3519123</v>
      </c>
      <c r="D37" s="36">
        <v>2645919</v>
      </c>
      <c r="E37" s="36">
        <v>0</v>
      </c>
      <c r="F37" s="37"/>
      <c r="G37" s="36">
        <v>0</v>
      </c>
      <c r="H37" s="37">
        <v>1338097</v>
      </c>
      <c r="I37" s="36">
        <v>0</v>
      </c>
      <c r="J37" s="37">
        <v>92294</v>
      </c>
      <c r="K37" s="36">
        <v>0</v>
      </c>
      <c r="L37" s="36">
        <v>2794036</v>
      </c>
      <c r="M37" s="36">
        <v>0</v>
      </c>
      <c r="N37" s="36">
        <v>0</v>
      </c>
      <c r="O37" s="37">
        <v>4189355</v>
      </c>
      <c r="P37" s="37">
        <v>76880</v>
      </c>
      <c r="Q37" s="37">
        <v>19737</v>
      </c>
      <c r="R37" s="36">
        <v>0</v>
      </c>
      <c r="S37" s="36">
        <v>0</v>
      </c>
      <c r="T37" s="36">
        <v>135407</v>
      </c>
      <c r="U37" s="37">
        <v>3155566</v>
      </c>
      <c r="V37" s="36"/>
      <c r="W37" s="37">
        <v>826543</v>
      </c>
      <c r="X37" s="36">
        <v>1154967</v>
      </c>
      <c r="Y37" s="36">
        <v>17816</v>
      </c>
      <c r="Z37" s="36">
        <v>0</v>
      </c>
      <c r="AA37" s="36">
        <v>7079608</v>
      </c>
      <c r="AB37" s="36">
        <v>91008</v>
      </c>
      <c r="AC37" s="36">
        <v>0</v>
      </c>
      <c r="AD37" s="37"/>
      <c r="AE37" s="36">
        <v>0</v>
      </c>
      <c r="AF37" s="37">
        <v>0</v>
      </c>
      <c r="AG37" s="36">
        <v>0</v>
      </c>
      <c r="AH37" s="36">
        <v>0</v>
      </c>
      <c r="AI37" s="36">
        <v>0</v>
      </c>
      <c r="AJ37" s="36">
        <v>76655</v>
      </c>
      <c r="AK37" s="36" t="s">
        <v>183</v>
      </c>
      <c r="AL37" s="38"/>
      <c r="AM37" s="38"/>
    </row>
    <row r="38" spans="1:82" x14ac:dyDescent="0.2">
      <c r="A38" s="36" t="s">
        <v>77</v>
      </c>
      <c r="B38" s="36">
        <v>0</v>
      </c>
      <c r="C38" s="36">
        <v>0</v>
      </c>
      <c r="D38" s="36">
        <v>0</v>
      </c>
      <c r="E38" s="36">
        <v>0</v>
      </c>
      <c r="F38" s="36"/>
      <c r="G38" s="36">
        <v>0</v>
      </c>
      <c r="H38" s="37">
        <v>6282888</v>
      </c>
      <c r="I38" s="36">
        <v>0</v>
      </c>
      <c r="J38" s="37">
        <v>0</v>
      </c>
      <c r="K38" s="36">
        <v>0</v>
      </c>
      <c r="L38" s="36">
        <v>0</v>
      </c>
      <c r="M38" s="36">
        <v>0</v>
      </c>
      <c r="N38" s="36">
        <v>0</v>
      </c>
      <c r="O38" s="36">
        <v>0</v>
      </c>
      <c r="P38" s="36">
        <v>0</v>
      </c>
      <c r="Q38" s="36">
        <v>0</v>
      </c>
      <c r="R38" s="36">
        <v>0</v>
      </c>
      <c r="S38" s="36">
        <v>0</v>
      </c>
      <c r="T38" s="36">
        <v>0</v>
      </c>
      <c r="U38" s="37">
        <v>1512084</v>
      </c>
      <c r="V38" s="36"/>
      <c r="W38" s="37">
        <v>127860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6">
        <v>0</v>
      </c>
      <c r="AD38" s="37"/>
      <c r="AE38" s="36">
        <v>0</v>
      </c>
      <c r="AF38" s="36">
        <v>0</v>
      </c>
      <c r="AG38" s="36">
        <v>0</v>
      </c>
      <c r="AH38" s="36">
        <v>0</v>
      </c>
      <c r="AI38" s="36">
        <v>0</v>
      </c>
      <c r="AJ38" s="36">
        <v>0</v>
      </c>
      <c r="AK38" s="36" t="s">
        <v>184</v>
      </c>
      <c r="AL38" s="38"/>
      <c r="AM38" s="38"/>
    </row>
    <row r="39" spans="1:82" x14ac:dyDescent="0.2">
      <c r="A39" s="1" t="s">
        <v>78</v>
      </c>
      <c r="B39" s="37">
        <v>1460324</v>
      </c>
      <c r="C39" s="37">
        <v>4467666</v>
      </c>
      <c r="D39" s="37">
        <v>95382</v>
      </c>
      <c r="E39" s="37">
        <v>3266884</v>
      </c>
      <c r="F39" s="37"/>
      <c r="G39" s="37">
        <v>15667174</v>
      </c>
      <c r="H39" s="37">
        <v>627465</v>
      </c>
      <c r="I39" s="37">
        <v>800509</v>
      </c>
      <c r="J39" s="37">
        <v>39000</v>
      </c>
      <c r="K39" s="37">
        <v>10028816</v>
      </c>
      <c r="L39" s="37">
        <v>5230750</v>
      </c>
      <c r="M39" s="37">
        <v>279</v>
      </c>
      <c r="N39" s="37">
        <v>525337</v>
      </c>
      <c r="O39" s="37">
        <v>995892</v>
      </c>
      <c r="P39" s="37">
        <v>1623148</v>
      </c>
      <c r="Q39" s="37">
        <v>340786</v>
      </c>
      <c r="R39" s="37">
        <v>579937</v>
      </c>
      <c r="S39" s="37">
        <v>4863</v>
      </c>
      <c r="T39" s="36">
        <v>0</v>
      </c>
      <c r="U39" s="37">
        <v>177217</v>
      </c>
      <c r="V39" s="37"/>
      <c r="W39" s="37">
        <v>716975</v>
      </c>
      <c r="X39" s="37">
        <v>1853684</v>
      </c>
      <c r="Y39" s="37">
        <v>3454087</v>
      </c>
      <c r="Z39" s="37">
        <v>829912</v>
      </c>
      <c r="AA39" s="37">
        <v>24264290</v>
      </c>
      <c r="AB39" s="36">
        <v>175236</v>
      </c>
      <c r="AC39" s="36">
        <v>0</v>
      </c>
      <c r="AD39" s="37"/>
      <c r="AE39" s="36">
        <v>5949</v>
      </c>
      <c r="AF39" s="37">
        <v>2050457</v>
      </c>
      <c r="AG39" s="37">
        <v>2792</v>
      </c>
      <c r="AH39" s="36">
        <v>900</v>
      </c>
      <c r="AI39" s="37">
        <v>2409535</v>
      </c>
      <c r="AJ39" s="37">
        <v>6541</v>
      </c>
      <c r="AK39" s="36" t="s">
        <v>185</v>
      </c>
      <c r="AL39" s="38"/>
      <c r="AM39" s="38"/>
    </row>
    <row r="40" spans="1:82" x14ac:dyDescent="0.2">
      <c r="A40" s="1" t="s">
        <v>79</v>
      </c>
      <c r="B40" s="36">
        <v>0</v>
      </c>
      <c r="C40" s="36">
        <v>0</v>
      </c>
      <c r="D40" s="37">
        <v>0</v>
      </c>
      <c r="E40" s="36">
        <v>0</v>
      </c>
      <c r="F40" s="36"/>
      <c r="G40" s="36">
        <v>0</v>
      </c>
      <c r="H40" s="36">
        <v>0</v>
      </c>
      <c r="I40" s="36">
        <v>0</v>
      </c>
      <c r="J40" s="37">
        <v>0</v>
      </c>
      <c r="K40" s="36">
        <v>0</v>
      </c>
      <c r="L40" s="36">
        <v>0</v>
      </c>
      <c r="M40" s="37">
        <v>300000</v>
      </c>
      <c r="N40" s="36">
        <v>0</v>
      </c>
      <c r="O40" s="36">
        <v>0</v>
      </c>
      <c r="P40" s="36">
        <v>0</v>
      </c>
      <c r="Q40" s="36">
        <v>0</v>
      </c>
      <c r="R40" s="36">
        <v>0</v>
      </c>
      <c r="S40" s="36">
        <v>0</v>
      </c>
      <c r="T40" s="36">
        <v>0</v>
      </c>
      <c r="U40" s="36">
        <v>0</v>
      </c>
      <c r="V40" s="36"/>
      <c r="W40" s="36">
        <v>0</v>
      </c>
      <c r="X40" s="36">
        <v>0</v>
      </c>
      <c r="Y40" s="36">
        <v>0</v>
      </c>
      <c r="Z40" s="36">
        <v>0</v>
      </c>
      <c r="AA40" s="36">
        <v>0</v>
      </c>
      <c r="AB40" s="36">
        <v>0</v>
      </c>
      <c r="AC40" s="36">
        <v>0</v>
      </c>
      <c r="AD40" s="37"/>
      <c r="AE40" s="36">
        <v>0</v>
      </c>
      <c r="AF40" s="36">
        <v>0</v>
      </c>
      <c r="AG40" s="36">
        <v>0</v>
      </c>
      <c r="AH40" s="36">
        <v>0</v>
      </c>
      <c r="AI40" s="36">
        <v>0</v>
      </c>
      <c r="AJ40" s="36">
        <v>0</v>
      </c>
      <c r="AK40" s="36" t="s">
        <v>186</v>
      </c>
      <c r="AL40" s="38"/>
      <c r="AM40" s="38"/>
    </row>
    <row r="41" spans="1:82" x14ac:dyDescent="0.2">
      <c r="A41" s="1" t="s">
        <v>80</v>
      </c>
      <c r="B41" s="37">
        <v>259221</v>
      </c>
      <c r="C41" s="36">
        <v>1347069</v>
      </c>
      <c r="D41" s="36">
        <v>360064</v>
      </c>
      <c r="E41" s="37">
        <v>249514</v>
      </c>
      <c r="F41" s="37"/>
      <c r="G41" s="37">
        <v>715087678</v>
      </c>
      <c r="H41" s="36">
        <v>0</v>
      </c>
      <c r="I41" s="36">
        <v>0</v>
      </c>
      <c r="J41" s="37">
        <v>143373</v>
      </c>
      <c r="K41" s="36">
        <v>20461</v>
      </c>
      <c r="L41" s="36">
        <v>271185</v>
      </c>
      <c r="M41" s="37">
        <v>28217</v>
      </c>
      <c r="N41" s="37">
        <v>248700</v>
      </c>
      <c r="O41" s="37">
        <v>451259</v>
      </c>
      <c r="P41" s="37">
        <v>3648770</v>
      </c>
      <c r="Q41" s="37">
        <v>2043034</v>
      </c>
      <c r="R41" s="36">
        <v>0</v>
      </c>
      <c r="S41" s="36">
        <v>802</v>
      </c>
      <c r="T41" s="36">
        <v>4993</v>
      </c>
      <c r="U41" s="36">
        <v>0</v>
      </c>
      <c r="V41" s="36"/>
      <c r="W41" s="37">
        <v>163205</v>
      </c>
      <c r="X41" s="37">
        <v>66548</v>
      </c>
      <c r="Y41" s="36">
        <v>66708</v>
      </c>
      <c r="Z41" s="37">
        <v>108102</v>
      </c>
      <c r="AA41" s="37">
        <v>2124039</v>
      </c>
      <c r="AB41" s="36">
        <v>0</v>
      </c>
      <c r="AC41" s="36">
        <v>454360</v>
      </c>
      <c r="AD41" s="37"/>
      <c r="AE41" s="36">
        <v>0</v>
      </c>
      <c r="AF41" s="37">
        <v>26935</v>
      </c>
      <c r="AG41" s="36">
        <v>0</v>
      </c>
      <c r="AH41" s="36">
        <v>163550</v>
      </c>
      <c r="AI41" s="37">
        <v>547068</v>
      </c>
      <c r="AJ41" s="36">
        <v>0</v>
      </c>
      <c r="AK41" s="36" t="s">
        <v>187</v>
      </c>
      <c r="AL41" s="38"/>
      <c r="AM41" s="38"/>
    </row>
    <row r="42" spans="1:82" x14ac:dyDescent="0.2">
      <c r="A42" s="1" t="s">
        <v>81</v>
      </c>
      <c r="B42" s="36">
        <v>0</v>
      </c>
      <c r="C42" s="36">
        <v>0</v>
      </c>
      <c r="D42" s="36">
        <v>0</v>
      </c>
      <c r="E42" s="36">
        <v>0</v>
      </c>
      <c r="F42" s="36"/>
      <c r="G42" s="36">
        <v>0</v>
      </c>
      <c r="H42" s="36">
        <v>0</v>
      </c>
      <c r="I42" s="36">
        <v>0</v>
      </c>
      <c r="J42" s="37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0</v>
      </c>
      <c r="V42" s="36"/>
      <c r="W42" s="36">
        <v>1444229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7">
        <v>0</v>
      </c>
      <c r="AD42" s="37"/>
      <c r="AE42" s="36">
        <v>0</v>
      </c>
      <c r="AF42" s="36">
        <v>0</v>
      </c>
      <c r="AG42" s="36">
        <v>0</v>
      </c>
      <c r="AH42" s="36">
        <v>0</v>
      </c>
      <c r="AI42" s="36">
        <v>0</v>
      </c>
      <c r="AJ42" s="36">
        <v>0</v>
      </c>
      <c r="AK42" s="1" t="s">
        <v>188</v>
      </c>
    </row>
    <row r="43" spans="1:82" s="38" customFormat="1" x14ac:dyDescent="0.2">
      <c r="A43" s="36" t="s">
        <v>82</v>
      </c>
      <c r="B43" s="37">
        <v>2622218</v>
      </c>
      <c r="C43" s="37">
        <v>10491677</v>
      </c>
      <c r="D43" s="37">
        <v>3212701</v>
      </c>
      <c r="E43" s="37">
        <v>3555656</v>
      </c>
      <c r="F43" s="37"/>
      <c r="G43" s="37">
        <v>734215152</v>
      </c>
      <c r="H43" s="37">
        <v>9549524</v>
      </c>
      <c r="I43" s="37">
        <v>16385957</v>
      </c>
      <c r="J43" s="37">
        <v>519334</v>
      </c>
      <c r="K43" s="37">
        <v>16670140</v>
      </c>
      <c r="L43" s="37">
        <v>9886581</v>
      </c>
      <c r="M43" s="37">
        <v>427369</v>
      </c>
      <c r="N43" s="37">
        <v>2640388</v>
      </c>
      <c r="O43" s="37">
        <v>26399794</v>
      </c>
      <c r="P43" s="37">
        <v>8220005</v>
      </c>
      <c r="Q43" s="37">
        <v>13712023</v>
      </c>
      <c r="R43" s="37">
        <v>582710</v>
      </c>
      <c r="S43" s="37">
        <v>5665</v>
      </c>
      <c r="T43" s="36">
        <v>206563</v>
      </c>
      <c r="U43" s="37">
        <v>14700770</v>
      </c>
      <c r="V43" s="37"/>
      <c r="W43" s="37">
        <v>3338222</v>
      </c>
      <c r="X43" s="37">
        <v>5526062</v>
      </c>
      <c r="Y43" s="37">
        <v>5106169</v>
      </c>
      <c r="Z43" s="37">
        <v>1681731</v>
      </c>
      <c r="AA43" s="37">
        <v>51596359</v>
      </c>
      <c r="AB43" s="36">
        <v>587450</v>
      </c>
      <c r="AC43" s="37">
        <v>458590</v>
      </c>
      <c r="AD43" s="37"/>
      <c r="AE43" s="36">
        <v>52008</v>
      </c>
      <c r="AF43" s="37">
        <v>2145299</v>
      </c>
      <c r="AG43" s="37">
        <v>12810</v>
      </c>
      <c r="AH43" s="36">
        <v>6540896</v>
      </c>
      <c r="AI43" s="37">
        <v>3074644</v>
      </c>
      <c r="AJ43" s="37">
        <v>1898425</v>
      </c>
      <c r="AK43" s="36" t="s">
        <v>189</v>
      </c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</row>
    <row r="44" spans="1:82" s="38" customFormat="1" x14ac:dyDescent="0.2">
      <c r="A44" s="36" t="s">
        <v>83</v>
      </c>
      <c r="B44" s="37">
        <v>7565738</v>
      </c>
      <c r="C44" s="37">
        <v>19042961</v>
      </c>
      <c r="D44" s="37">
        <v>33587438</v>
      </c>
      <c r="E44" s="37">
        <v>12880766</v>
      </c>
      <c r="F44" s="37"/>
      <c r="G44" s="37">
        <v>767658288</v>
      </c>
      <c r="H44" s="37">
        <v>61428566</v>
      </c>
      <c r="I44" s="37">
        <v>22918274</v>
      </c>
      <c r="J44" s="37">
        <v>9845134</v>
      </c>
      <c r="K44" s="37">
        <v>445865740</v>
      </c>
      <c r="L44" s="37">
        <v>13003234</v>
      </c>
      <c r="M44" s="37">
        <v>16457258</v>
      </c>
      <c r="N44" s="37">
        <v>6924235</v>
      </c>
      <c r="O44" s="37">
        <v>51363693</v>
      </c>
      <c r="P44" s="37">
        <v>14710513</v>
      </c>
      <c r="Q44" s="37">
        <v>28131227</v>
      </c>
      <c r="R44" s="37">
        <v>2050523</v>
      </c>
      <c r="S44" s="37">
        <v>3575283</v>
      </c>
      <c r="T44" s="37">
        <v>3834982</v>
      </c>
      <c r="U44" s="37">
        <v>59614614</v>
      </c>
      <c r="V44" s="37"/>
      <c r="W44" s="37">
        <v>11653558</v>
      </c>
      <c r="X44" s="37">
        <v>6743327</v>
      </c>
      <c r="Y44" s="37">
        <v>8340870</v>
      </c>
      <c r="Z44" s="37">
        <v>3270958</v>
      </c>
      <c r="AA44" s="37">
        <v>101017509</v>
      </c>
      <c r="AB44" s="37">
        <v>627453</v>
      </c>
      <c r="AC44" s="37">
        <v>2229714</v>
      </c>
      <c r="AD44" s="37"/>
      <c r="AE44" s="37">
        <v>2819886</v>
      </c>
      <c r="AF44" s="37">
        <v>2738622</v>
      </c>
      <c r="AG44" s="37">
        <v>573348</v>
      </c>
      <c r="AH44" s="37">
        <v>6540897</v>
      </c>
      <c r="AI44" s="37">
        <v>6378707</v>
      </c>
      <c r="AJ44" s="37">
        <v>7709562</v>
      </c>
      <c r="AK44" s="36" t="s">
        <v>190</v>
      </c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</row>
    <row r="45" spans="1:82" x14ac:dyDescent="0.2">
      <c r="A45" s="1" t="s">
        <v>84</v>
      </c>
      <c r="B45" s="37">
        <v>4250000</v>
      </c>
      <c r="C45" s="37">
        <v>14512500</v>
      </c>
      <c r="D45" s="37">
        <v>27270078</v>
      </c>
      <c r="E45" s="37">
        <v>10000000</v>
      </c>
      <c r="F45" s="37"/>
      <c r="G45" s="37">
        <v>29080310</v>
      </c>
      <c r="H45" s="37">
        <v>47000000</v>
      </c>
      <c r="I45" s="37">
        <v>10000000</v>
      </c>
      <c r="J45" s="37">
        <v>10000000</v>
      </c>
      <c r="K45" s="37">
        <v>12500000</v>
      </c>
      <c r="L45" s="37">
        <v>15000000</v>
      </c>
      <c r="M45" s="37">
        <v>20000000</v>
      </c>
      <c r="N45" s="37">
        <v>7000000</v>
      </c>
      <c r="O45" s="37">
        <v>34200000</v>
      </c>
      <c r="P45" s="37">
        <v>2500000</v>
      </c>
      <c r="Q45" s="37">
        <v>18000000</v>
      </c>
      <c r="R45" s="37">
        <v>2000000</v>
      </c>
      <c r="S45" s="37">
        <v>4000000</v>
      </c>
      <c r="T45" s="36">
        <v>3240000</v>
      </c>
      <c r="U45" s="37">
        <v>75000000</v>
      </c>
      <c r="V45" s="37"/>
      <c r="W45" s="37">
        <v>10250000</v>
      </c>
      <c r="X45" s="37">
        <v>6000000</v>
      </c>
      <c r="Y45" s="37">
        <v>16000000</v>
      </c>
      <c r="Z45" s="37">
        <v>4000000</v>
      </c>
      <c r="AA45" s="37">
        <v>17038971</v>
      </c>
      <c r="AB45" s="36">
        <v>500000</v>
      </c>
      <c r="AC45" s="37">
        <v>3000000</v>
      </c>
      <c r="AD45" s="37"/>
      <c r="AE45" s="36">
        <v>2810000</v>
      </c>
      <c r="AF45" s="37">
        <v>3105500</v>
      </c>
      <c r="AG45" s="37">
        <v>500000</v>
      </c>
      <c r="AH45" s="36">
        <v>7779331</v>
      </c>
      <c r="AI45" s="37">
        <v>9000000</v>
      </c>
      <c r="AJ45" s="37">
        <v>5250000</v>
      </c>
      <c r="AK45" s="1" t="s">
        <v>191</v>
      </c>
    </row>
    <row r="46" spans="1:82" x14ac:dyDescent="0.2">
      <c r="A46" s="1" t="s">
        <v>85</v>
      </c>
      <c r="B46" s="36">
        <v>0</v>
      </c>
      <c r="C46" s="36">
        <v>0</v>
      </c>
      <c r="D46" s="37">
        <v>0</v>
      </c>
      <c r="E46" s="36">
        <v>0</v>
      </c>
      <c r="F46" s="36"/>
      <c r="G46" s="36">
        <v>0</v>
      </c>
      <c r="H46" s="36">
        <v>0</v>
      </c>
      <c r="I46" s="36">
        <v>0</v>
      </c>
      <c r="J46" s="37">
        <v>0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/>
      <c r="W46" s="36">
        <v>0</v>
      </c>
      <c r="X46" s="36">
        <v>0</v>
      </c>
      <c r="Y46" s="36">
        <v>0</v>
      </c>
      <c r="Z46" s="36">
        <v>0</v>
      </c>
      <c r="AA46" s="36">
        <v>0</v>
      </c>
      <c r="AB46" s="36">
        <v>0</v>
      </c>
      <c r="AC46" s="37">
        <v>0</v>
      </c>
      <c r="AD46" s="37"/>
      <c r="AE46" s="36">
        <v>0</v>
      </c>
      <c r="AF46" s="36">
        <v>0</v>
      </c>
      <c r="AG46" s="37">
        <v>0</v>
      </c>
      <c r="AH46" s="36">
        <v>0</v>
      </c>
      <c r="AI46" s="36">
        <v>0</v>
      </c>
      <c r="AJ46" s="36">
        <v>0</v>
      </c>
      <c r="AK46" s="1" t="s">
        <v>192</v>
      </c>
    </row>
    <row r="47" spans="1:82" x14ac:dyDescent="0.2">
      <c r="A47" s="1" t="s">
        <v>86</v>
      </c>
      <c r="B47" s="37">
        <v>2856851</v>
      </c>
      <c r="C47" s="37">
        <v>2620165</v>
      </c>
      <c r="D47" s="37">
        <v>1452237</v>
      </c>
      <c r="E47" s="37">
        <v>454251</v>
      </c>
      <c r="F47" s="36"/>
      <c r="G47" s="37">
        <v>2690932</v>
      </c>
      <c r="H47" s="37">
        <v>7681094</v>
      </c>
      <c r="I47" s="37">
        <v>1770381</v>
      </c>
      <c r="J47" s="37">
        <v>0</v>
      </c>
      <c r="K47" s="37">
        <v>6129425</v>
      </c>
      <c r="L47" s="37">
        <v>1999287</v>
      </c>
      <c r="M47" s="37">
        <v>42054</v>
      </c>
      <c r="N47" s="37">
        <v>0</v>
      </c>
      <c r="O47" s="37">
        <v>4018081</v>
      </c>
      <c r="P47" s="37">
        <v>1076293</v>
      </c>
      <c r="Q47" s="37">
        <v>716471</v>
      </c>
      <c r="R47" s="37">
        <v>227171</v>
      </c>
      <c r="S47" s="37">
        <v>4681</v>
      </c>
      <c r="T47" s="36">
        <v>73399</v>
      </c>
      <c r="U47" s="37">
        <v>327276</v>
      </c>
      <c r="V47" s="37"/>
      <c r="W47" s="37">
        <v>325162</v>
      </c>
      <c r="X47" s="37">
        <v>140821</v>
      </c>
      <c r="Y47" s="37">
        <v>206000</v>
      </c>
      <c r="Z47" s="37">
        <v>5800</v>
      </c>
      <c r="AA47" s="37">
        <v>140987</v>
      </c>
      <c r="AB47" s="36">
        <v>31444</v>
      </c>
      <c r="AC47" s="37">
        <v>379470</v>
      </c>
      <c r="AD47" s="37"/>
      <c r="AE47" s="36">
        <v>3617</v>
      </c>
      <c r="AF47" s="37">
        <v>378503</v>
      </c>
      <c r="AG47" s="37">
        <v>28721</v>
      </c>
      <c r="AH47" s="36">
        <v>536661</v>
      </c>
      <c r="AI47" s="37">
        <v>671203</v>
      </c>
      <c r="AJ47" s="37">
        <v>360301</v>
      </c>
      <c r="AK47" s="1" t="s">
        <v>193</v>
      </c>
    </row>
    <row r="48" spans="1:82" x14ac:dyDescent="0.2">
      <c r="A48" s="1" t="s">
        <v>87</v>
      </c>
      <c r="B48" s="36">
        <v>0</v>
      </c>
      <c r="C48" s="37">
        <v>11448</v>
      </c>
      <c r="D48" s="36">
        <v>0</v>
      </c>
      <c r="E48" s="37">
        <v>64164</v>
      </c>
      <c r="F48" s="36"/>
      <c r="G48" s="37">
        <v>2204824</v>
      </c>
      <c r="H48" s="37">
        <v>4498152</v>
      </c>
      <c r="I48" s="37">
        <v>40873</v>
      </c>
      <c r="J48" s="37">
        <v>0</v>
      </c>
      <c r="K48" s="37">
        <v>1949774</v>
      </c>
      <c r="L48" s="36">
        <v>0</v>
      </c>
      <c r="M48" s="36">
        <v>0</v>
      </c>
      <c r="N48" s="36">
        <v>0</v>
      </c>
      <c r="O48" s="37">
        <v>229851</v>
      </c>
      <c r="P48" s="37">
        <v>2132335</v>
      </c>
      <c r="Q48" s="36">
        <v>0</v>
      </c>
      <c r="R48" s="36">
        <v>0</v>
      </c>
      <c r="S48" s="36">
        <v>0</v>
      </c>
      <c r="T48" s="36">
        <v>0</v>
      </c>
      <c r="U48" s="36">
        <v>0</v>
      </c>
      <c r="V48" s="36"/>
      <c r="W48" s="36">
        <v>0</v>
      </c>
      <c r="X48" s="36">
        <v>0</v>
      </c>
      <c r="Y48" s="37">
        <v>387302</v>
      </c>
      <c r="Z48" s="36">
        <v>0</v>
      </c>
      <c r="AA48" s="36">
        <v>0</v>
      </c>
      <c r="AB48" s="36">
        <v>0</v>
      </c>
      <c r="AC48" s="37">
        <v>0</v>
      </c>
      <c r="AD48" s="36"/>
      <c r="AE48" s="36">
        <v>0</v>
      </c>
      <c r="AF48" s="36">
        <v>55875</v>
      </c>
      <c r="AG48" s="37">
        <v>57442</v>
      </c>
      <c r="AH48" s="36">
        <v>89463</v>
      </c>
      <c r="AI48" s="37">
        <v>220393</v>
      </c>
      <c r="AJ48" s="36">
        <v>0</v>
      </c>
      <c r="AK48" s="1" t="s">
        <v>194</v>
      </c>
    </row>
    <row r="49" spans="1:39" x14ac:dyDescent="0.2">
      <c r="A49" s="1" t="s">
        <v>88</v>
      </c>
      <c r="B49" s="37">
        <v>-564439</v>
      </c>
      <c r="C49" s="37">
        <v>645672</v>
      </c>
      <c r="D49" s="37">
        <v>174238</v>
      </c>
      <c r="E49" s="37">
        <v>453852</v>
      </c>
      <c r="F49" s="37"/>
      <c r="G49" s="37">
        <v>8697555</v>
      </c>
      <c r="H49" s="37">
        <v>-3604235</v>
      </c>
      <c r="I49" s="37">
        <v>-6824551</v>
      </c>
      <c r="J49" s="37">
        <v>-4948707</v>
      </c>
      <c r="K49" s="37">
        <v>6854139</v>
      </c>
      <c r="L49" s="37">
        <v>-3922040</v>
      </c>
      <c r="M49" s="37">
        <v>-4193045</v>
      </c>
      <c r="N49" s="37">
        <v>-2037159</v>
      </c>
      <c r="O49" s="37">
        <v>10958408</v>
      </c>
      <c r="P49" s="37">
        <v>1915018</v>
      </c>
      <c r="Q49" s="37">
        <v>714066</v>
      </c>
      <c r="R49" s="37">
        <v>222354</v>
      </c>
      <c r="S49" s="37">
        <v>-710599</v>
      </c>
      <c r="T49" s="36">
        <v>-284415</v>
      </c>
      <c r="U49" s="37">
        <v>-17238183</v>
      </c>
      <c r="V49" s="37"/>
      <c r="W49" s="37">
        <v>798158</v>
      </c>
      <c r="X49" s="37">
        <v>-385103</v>
      </c>
      <c r="Y49" s="37">
        <v>-8487054</v>
      </c>
      <c r="Z49" s="37">
        <v>-1710936</v>
      </c>
      <c r="AA49" s="37">
        <v>3140278</v>
      </c>
      <c r="AB49" s="36">
        <v>-31712</v>
      </c>
      <c r="AC49" s="37">
        <v>-1877588</v>
      </c>
      <c r="AD49" s="37"/>
      <c r="AE49" s="36">
        <v>-591767</v>
      </c>
      <c r="AF49" s="37">
        <v>-948855</v>
      </c>
      <c r="AG49" s="37">
        <v>109798</v>
      </c>
      <c r="AH49" s="36">
        <v>-2968541</v>
      </c>
      <c r="AI49" s="37">
        <v>-3831207</v>
      </c>
      <c r="AJ49" s="37">
        <v>-192272</v>
      </c>
      <c r="AK49" s="1" t="s">
        <v>195</v>
      </c>
    </row>
    <row r="50" spans="1:39" x14ac:dyDescent="0.2">
      <c r="A50" s="1" t="s">
        <v>89</v>
      </c>
      <c r="B50" s="37">
        <v>-86043</v>
      </c>
      <c r="C50" s="36">
        <v>0</v>
      </c>
      <c r="D50" s="37">
        <v>344574</v>
      </c>
      <c r="E50" s="37">
        <v>122590</v>
      </c>
      <c r="F50" s="37"/>
      <c r="G50" s="37">
        <v>344407</v>
      </c>
      <c r="H50" s="37">
        <v>42656</v>
      </c>
      <c r="I50" s="37">
        <v>-3202485</v>
      </c>
      <c r="J50" s="36">
        <v>0</v>
      </c>
      <c r="K50" s="37">
        <v>58858</v>
      </c>
      <c r="L50" s="37">
        <v>-441101</v>
      </c>
      <c r="M50" s="36">
        <v>0</v>
      </c>
      <c r="N50" s="37">
        <v>-549640</v>
      </c>
      <c r="O50" s="37">
        <v>-1463102</v>
      </c>
      <c r="P50" s="37">
        <v>110421</v>
      </c>
      <c r="Q50" s="37">
        <v>0</v>
      </c>
      <c r="R50" s="37">
        <v>-422292</v>
      </c>
      <c r="S50" s="36">
        <v>0</v>
      </c>
      <c r="T50" s="36">
        <v>-116875</v>
      </c>
      <c r="U50" s="37">
        <v>-7333942</v>
      </c>
      <c r="V50" s="36"/>
      <c r="W50" s="36">
        <v>0</v>
      </c>
      <c r="X50" s="37">
        <v>-25479</v>
      </c>
      <c r="Y50" s="36">
        <v>0</v>
      </c>
      <c r="Z50" s="37">
        <v>-143453</v>
      </c>
      <c r="AA50" s="37">
        <v>-909364</v>
      </c>
      <c r="AB50" s="36">
        <v>0</v>
      </c>
      <c r="AC50" s="37">
        <v>-253</v>
      </c>
      <c r="AD50" s="37"/>
      <c r="AE50" s="36">
        <v>0</v>
      </c>
      <c r="AF50" s="37">
        <v>-31361</v>
      </c>
      <c r="AG50" s="37">
        <v>-374887</v>
      </c>
      <c r="AH50" s="36">
        <v>0</v>
      </c>
      <c r="AI50" s="36">
        <v>0</v>
      </c>
      <c r="AJ50" s="36">
        <v>0</v>
      </c>
      <c r="AK50" s="1" t="s">
        <v>196</v>
      </c>
    </row>
    <row r="51" spans="1:39" x14ac:dyDescent="0.2">
      <c r="A51" s="1" t="s">
        <v>90</v>
      </c>
      <c r="B51" s="36">
        <v>0</v>
      </c>
      <c r="C51" s="37">
        <v>105986</v>
      </c>
      <c r="D51" s="36">
        <v>0</v>
      </c>
      <c r="E51" s="36">
        <v>0</v>
      </c>
      <c r="F51" s="36"/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>
        <v>0</v>
      </c>
      <c r="T51" s="36">
        <v>0</v>
      </c>
      <c r="U51" s="36">
        <v>0</v>
      </c>
      <c r="V51" s="36"/>
      <c r="W51" s="36">
        <v>0</v>
      </c>
      <c r="X51" s="36">
        <v>0</v>
      </c>
      <c r="Y51" s="36">
        <v>0</v>
      </c>
      <c r="Z51" s="36">
        <v>0</v>
      </c>
      <c r="AA51" s="36">
        <v>0</v>
      </c>
      <c r="AB51" s="36">
        <v>0</v>
      </c>
      <c r="AC51" s="37">
        <v>0</v>
      </c>
      <c r="AD51" s="37"/>
      <c r="AE51" s="36">
        <v>0</v>
      </c>
      <c r="AF51" s="36">
        <v>0</v>
      </c>
      <c r="AG51" s="36">
        <v>0</v>
      </c>
      <c r="AH51" s="36">
        <v>-3703981</v>
      </c>
      <c r="AI51" s="36">
        <v>0</v>
      </c>
      <c r="AJ51" s="36">
        <v>0</v>
      </c>
      <c r="AK51" s="1" t="s">
        <v>197</v>
      </c>
    </row>
    <row r="52" spans="1:39" x14ac:dyDescent="0.2">
      <c r="A52" s="1" t="s">
        <v>91</v>
      </c>
      <c r="B52" s="36">
        <v>0</v>
      </c>
      <c r="C52" s="36">
        <v>0</v>
      </c>
      <c r="D52" s="36">
        <v>0</v>
      </c>
      <c r="E52" s="36">
        <v>0</v>
      </c>
      <c r="F52" s="36"/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36">
        <v>0</v>
      </c>
      <c r="O52" s="36">
        <v>0</v>
      </c>
      <c r="P52" s="36">
        <v>0</v>
      </c>
      <c r="Q52" s="36">
        <v>0</v>
      </c>
      <c r="R52" s="36">
        <v>0</v>
      </c>
      <c r="S52" s="36">
        <v>0</v>
      </c>
      <c r="T52" s="36">
        <v>0</v>
      </c>
      <c r="U52" s="36">
        <v>0</v>
      </c>
      <c r="V52" s="36"/>
      <c r="W52" s="36">
        <v>0</v>
      </c>
      <c r="X52" s="36">
        <v>0</v>
      </c>
      <c r="Y52" s="36">
        <v>0</v>
      </c>
      <c r="Z52" s="36">
        <v>0</v>
      </c>
      <c r="AA52" s="36">
        <v>0</v>
      </c>
      <c r="AB52" s="36">
        <v>0</v>
      </c>
      <c r="AC52" s="37">
        <v>0</v>
      </c>
      <c r="AD52" s="37"/>
      <c r="AE52" s="36">
        <v>0</v>
      </c>
      <c r="AF52" s="36">
        <v>0</v>
      </c>
      <c r="AG52" s="36">
        <v>0</v>
      </c>
      <c r="AH52" s="36">
        <v>0</v>
      </c>
      <c r="AI52" s="36">
        <v>0</v>
      </c>
      <c r="AJ52" s="36">
        <v>0</v>
      </c>
      <c r="AK52" s="1" t="s">
        <v>198</v>
      </c>
    </row>
    <row r="53" spans="1:39" x14ac:dyDescent="0.2">
      <c r="A53" s="1" t="s">
        <v>92</v>
      </c>
      <c r="B53" s="36">
        <v>0</v>
      </c>
      <c r="C53" s="36">
        <v>0</v>
      </c>
      <c r="D53" s="37">
        <v>-19447</v>
      </c>
      <c r="E53" s="36">
        <v>0</v>
      </c>
      <c r="F53" s="36"/>
      <c r="G53" s="36">
        <v>0</v>
      </c>
      <c r="H53" s="36">
        <v>0</v>
      </c>
      <c r="I53" s="36">
        <v>0</v>
      </c>
      <c r="J53" s="36">
        <v>0</v>
      </c>
      <c r="K53" s="37">
        <v>3471806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36">
        <v>0</v>
      </c>
      <c r="R53" s="36">
        <v>0</v>
      </c>
      <c r="S53" s="36">
        <v>0</v>
      </c>
      <c r="T53" s="36">
        <v>0</v>
      </c>
      <c r="U53" s="36">
        <v>0</v>
      </c>
      <c r="V53" s="36"/>
      <c r="W53" s="36">
        <v>0</v>
      </c>
      <c r="X53" s="36">
        <v>0</v>
      </c>
      <c r="Y53" s="36">
        <v>0</v>
      </c>
      <c r="Z53" s="36">
        <v>0</v>
      </c>
      <c r="AA53" s="36">
        <v>0</v>
      </c>
      <c r="AB53" s="36">
        <v>0</v>
      </c>
      <c r="AC53" s="37">
        <v>0</v>
      </c>
      <c r="AD53" s="36"/>
      <c r="AE53" s="36">
        <v>0</v>
      </c>
      <c r="AF53" s="36">
        <v>0</v>
      </c>
      <c r="AG53" s="36">
        <v>0</v>
      </c>
      <c r="AH53" s="36">
        <v>0</v>
      </c>
      <c r="AI53" s="36">
        <v>0</v>
      </c>
      <c r="AJ53" s="36">
        <v>0</v>
      </c>
      <c r="AK53" s="1" t="s">
        <v>199</v>
      </c>
    </row>
    <row r="54" spans="1:39" x14ac:dyDescent="0.2">
      <c r="A54" s="1" t="s">
        <v>93</v>
      </c>
      <c r="B54" s="36">
        <v>0</v>
      </c>
      <c r="C54" s="36">
        <v>0</v>
      </c>
      <c r="D54" s="37">
        <v>0</v>
      </c>
      <c r="E54" s="36">
        <v>0</v>
      </c>
      <c r="F54" s="37"/>
      <c r="G54" s="36">
        <v>0</v>
      </c>
      <c r="H54" s="37">
        <v>4971304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7">
        <v>0</v>
      </c>
      <c r="P54" s="36">
        <v>0</v>
      </c>
      <c r="Q54" s="36">
        <v>0</v>
      </c>
      <c r="R54" s="36">
        <v>0</v>
      </c>
      <c r="S54" s="36">
        <v>0</v>
      </c>
      <c r="T54" s="36">
        <v>0</v>
      </c>
      <c r="U54" s="36">
        <v>0</v>
      </c>
      <c r="V54" s="36"/>
      <c r="W54" s="36">
        <v>0</v>
      </c>
      <c r="X54" s="36">
        <v>0</v>
      </c>
      <c r="Y54" s="36">
        <v>0</v>
      </c>
      <c r="Z54" s="36">
        <v>0</v>
      </c>
      <c r="AA54" s="36">
        <v>0</v>
      </c>
      <c r="AB54" s="36">
        <v>0</v>
      </c>
      <c r="AC54" s="37">
        <v>0</v>
      </c>
      <c r="AD54" s="36"/>
      <c r="AE54" s="36">
        <v>0</v>
      </c>
      <c r="AF54" s="36">
        <v>0</v>
      </c>
      <c r="AG54" s="36">
        <v>0</v>
      </c>
      <c r="AH54" s="36">
        <v>0</v>
      </c>
      <c r="AI54" s="36">
        <v>0</v>
      </c>
      <c r="AJ54" s="36">
        <v>0</v>
      </c>
      <c r="AK54" s="1" t="s">
        <v>200</v>
      </c>
    </row>
    <row r="55" spans="1:39" x14ac:dyDescent="0.2">
      <c r="A55" s="1" t="s">
        <v>94</v>
      </c>
      <c r="B55" s="36">
        <v>0</v>
      </c>
      <c r="C55" s="36">
        <v>0</v>
      </c>
      <c r="D55" s="37">
        <v>0</v>
      </c>
      <c r="E55" s="37">
        <v>-15094</v>
      </c>
      <c r="F55" s="37"/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>
        <v>0</v>
      </c>
      <c r="P55" s="36">
        <v>0</v>
      </c>
      <c r="Q55" s="36">
        <v>0</v>
      </c>
      <c r="R55" s="36">
        <v>0</v>
      </c>
      <c r="S55" s="36">
        <v>0</v>
      </c>
      <c r="T55" s="36">
        <v>0</v>
      </c>
      <c r="U55" s="36">
        <v>0</v>
      </c>
      <c r="V55" s="36"/>
      <c r="W55" s="36">
        <v>0</v>
      </c>
      <c r="X55" s="36">
        <v>0</v>
      </c>
      <c r="Y55" s="36">
        <v>0</v>
      </c>
      <c r="Z55" s="36">
        <v>0</v>
      </c>
      <c r="AA55" s="37">
        <v>16396931</v>
      </c>
      <c r="AB55" s="36">
        <v>0</v>
      </c>
      <c r="AC55" s="37">
        <v>0</v>
      </c>
      <c r="AD55" s="36"/>
      <c r="AE55" s="36">
        <v>0</v>
      </c>
      <c r="AF55" s="36">
        <v>0</v>
      </c>
      <c r="AG55" s="36">
        <v>0</v>
      </c>
      <c r="AH55" s="36">
        <v>0</v>
      </c>
      <c r="AI55" s="36">
        <v>0</v>
      </c>
      <c r="AJ55" s="36">
        <v>0</v>
      </c>
      <c r="AK55" s="1" t="s">
        <v>201</v>
      </c>
    </row>
    <row r="56" spans="1:39" x14ac:dyDescent="0.2">
      <c r="A56" s="1" t="s">
        <v>95</v>
      </c>
      <c r="B56" s="36">
        <v>0</v>
      </c>
      <c r="C56" s="36">
        <v>0</v>
      </c>
      <c r="D56" s="37">
        <v>0</v>
      </c>
      <c r="E56" s="36">
        <v>0</v>
      </c>
      <c r="F56" s="36"/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7">
        <v>-299044</v>
      </c>
      <c r="T56" s="36">
        <v>0</v>
      </c>
      <c r="U56" s="36">
        <v>0</v>
      </c>
      <c r="V56" s="36"/>
      <c r="W56" s="36">
        <v>0</v>
      </c>
      <c r="X56" s="36">
        <v>0</v>
      </c>
      <c r="Y56" s="36">
        <v>0</v>
      </c>
      <c r="Z56" s="36">
        <v>0</v>
      </c>
      <c r="AA56" s="36">
        <v>0</v>
      </c>
      <c r="AB56" s="36">
        <v>0</v>
      </c>
      <c r="AC56" s="36">
        <v>0</v>
      </c>
      <c r="AD56" s="36"/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1" t="s">
        <v>202</v>
      </c>
    </row>
    <row r="57" spans="1:39" s="38" customFormat="1" x14ac:dyDescent="0.2">
      <c r="A57" s="36" t="s">
        <v>96</v>
      </c>
      <c r="B57" s="37">
        <v>6456369</v>
      </c>
      <c r="C57" s="37">
        <v>17895771</v>
      </c>
      <c r="D57" s="37">
        <v>29221680</v>
      </c>
      <c r="E57" s="37">
        <v>11079763</v>
      </c>
      <c r="F57" s="37"/>
      <c r="G57" s="37">
        <v>43018028</v>
      </c>
      <c r="H57" s="37">
        <v>60588971</v>
      </c>
      <c r="I57" s="37">
        <v>1784218</v>
      </c>
      <c r="J57" s="37">
        <v>5051293</v>
      </c>
      <c r="K57" s="37">
        <v>30964002</v>
      </c>
      <c r="L57" s="37">
        <v>12636146</v>
      </c>
      <c r="M57" s="37">
        <v>15849009</v>
      </c>
      <c r="N57" s="37">
        <v>4413201</v>
      </c>
      <c r="O57" s="37">
        <v>47943238</v>
      </c>
      <c r="P57" s="37">
        <v>7734067</v>
      </c>
      <c r="Q57" s="37">
        <v>19430537</v>
      </c>
      <c r="R57" s="37">
        <v>2027233</v>
      </c>
      <c r="S57" s="37">
        <v>2995038</v>
      </c>
      <c r="T57" s="37">
        <v>2912109</v>
      </c>
      <c r="U57" s="37">
        <v>50755151</v>
      </c>
      <c r="V57" s="37"/>
      <c r="W57" s="37">
        <v>11373320</v>
      </c>
      <c r="X57" s="37">
        <v>5730239</v>
      </c>
      <c r="Y57" s="37">
        <v>8106248</v>
      </c>
      <c r="Z57" s="37">
        <v>2151411</v>
      </c>
      <c r="AA57" s="37">
        <v>35807803</v>
      </c>
      <c r="AB57" s="37">
        <v>499732</v>
      </c>
      <c r="AC57" s="37">
        <v>1501629</v>
      </c>
      <c r="AD57" s="37"/>
      <c r="AE57" s="37">
        <v>2221850</v>
      </c>
      <c r="AF57" s="37">
        <v>2559662</v>
      </c>
      <c r="AG57" s="37">
        <v>321074</v>
      </c>
      <c r="AH57" s="37">
        <v>1732933</v>
      </c>
      <c r="AI57" s="37">
        <v>6060389</v>
      </c>
      <c r="AJ57" s="37">
        <v>5418029</v>
      </c>
      <c r="AK57" s="36" t="s">
        <v>203</v>
      </c>
      <c r="AL57"/>
      <c r="AM57"/>
    </row>
    <row r="58" spans="1:39" x14ac:dyDescent="0.2">
      <c r="A58" s="1" t="s">
        <v>97</v>
      </c>
      <c r="B58" s="36">
        <v>0</v>
      </c>
      <c r="C58" s="37">
        <v>653135</v>
      </c>
      <c r="D58" s="37">
        <v>1495622</v>
      </c>
      <c r="E58" s="36">
        <v>0</v>
      </c>
      <c r="F58" s="36"/>
      <c r="G58" s="36">
        <v>0</v>
      </c>
      <c r="H58" s="37">
        <v>191598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36">
        <v>0</v>
      </c>
      <c r="O58" s="36">
        <v>0</v>
      </c>
      <c r="P58" s="36">
        <v>0</v>
      </c>
      <c r="Q58" s="36">
        <v>0</v>
      </c>
      <c r="R58" s="36">
        <v>0</v>
      </c>
      <c r="S58" s="36">
        <v>0</v>
      </c>
      <c r="T58" s="36">
        <v>-342</v>
      </c>
      <c r="U58" s="36">
        <v>0</v>
      </c>
      <c r="V58" s="36"/>
      <c r="W58" s="36">
        <v>0</v>
      </c>
      <c r="X58" s="36">
        <v>0</v>
      </c>
      <c r="Y58" s="36">
        <v>0</v>
      </c>
      <c r="Z58" s="36">
        <v>0</v>
      </c>
      <c r="AA58" s="36">
        <v>592333</v>
      </c>
      <c r="AB58" s="36">
        <v>0</v>
      </c>
      <c r="AC58" s="37">
        <v>0</v>
      </c>
      <c r="AD58" s="36"/>
      <c r="AE58" s="36">
        <v>0</v>
      </c>
      <c r="AF58" s="36">
        <v>0</v>
      </c>
      <c r="AG58" s="36">
        <v>0</v>
      </c>
      <c r="AH58" s="36">
        <v>0</v>
      </c>
      <c r="AI58" s="36">
        <v>0</v>
      </c>
      <c r="AJ58" s="36">
        <v>584061</v>
      </c>
      <c r="AK58" s="1" t="s">
        <v>204</v>
      </c>
    </row>
    <row r="59" spans="1:39" s="38" customFormat="1" x14ac:dyDescent="0.2">
      <c r="A59" s="36" t="s">
        <v>98</v>
      </c>
      <c r="B59" s="37">
        <v>6456369</v>
      </c>
      <c r="C59" s="37">
        <v>18548906</v>
      </c>
      <c r="D59" s="37">
        <v>30717302</v>
      </c>
      <c r="E59" s="37">
        <v>11079763</v>
      </c>
      <c r="F59" s="37"/>
      <c r="G59" s="37">
        <v>43018028</v>
      </c>
      <c r="H59" s="37">
        <v>50837961</v>
      </c>
      <c r="I59" s="37">
        <v>1784218</v>
      </c>
      <c r="J59" s="37">
        <v>5051293</v>
      </c>
      <c r="K59" s="37">
        <v>30964002</v>
      </c>
      <c r="L59" s="37">
        <v>12636146</v>
      </c>
      <c r="M59" s="37">
        <v>15849009</v>
      </c>
      <c r="N59" s="37">
        <v>4413201</v>
      </c>
      <c r="O59" s="37">
        <v>47943238</v>
      </c>
      <c r="P59" s="37">
        <v>7734067</v>
      </c>
      <c r="Q59" s="37">
        <v>19430537</v>
      </c>
      <c r="R59" s="37">
        <v>2027233</v>
      </c>
      <c r="S59" s="37">
        <v>2995038</v>
      </c>
      <c r="T59" s="36">
        <v>2911767</v>
      </c>
      <c r="U59" s="37">
        <v>50755151</v>
      </c>
      <c r="V59" s="37"/>
      <c r="W59" s="37">
        <v>11373320</v>
      </c>
      <c r="X59" s="37">
        <v>5730239</v>
      </c>
      <c r="Y59" s="37">
        <v>8106248</v>
      </c>
      <c r="Z59" s="37">
        <v>2151411</v>
      </c>
      <c r="AA59" s="37">
        <v>36400136</v>
      </c>
      <c r="AB59" s="36">
        <v>499732</v>
      </c>
      <c r="AC59" s="37">
        <v>1501629</v>
      </c>
      <c r="AD59" s="37"/>
      <c r="AE59" s="36">
        <v>2221850</v>
      </c>
      <c r="AF59" s="37">
        <v>2559662</v>
      </c>
      <c r="AG59" s="37">
        <v>321074</v>
      </c>
      <c r="AH59" s="36">
        <v>1732933</v>
      </c>
      <c r="AI59" s="37">
        <v>6060389</v>
      </c>
      <c r="AJ59" s="37">
        <v>6002090</v>
      </c>
      <c r="AK59" s="36" t="s">
        <v>205</v>
      </c>
      <c r="AL59"/>
      <c r="AM59"/>
    </row>
    <row r="60" spans="1:39" x14ac:dyDescent="0.2">
      <c r="A60" s="1" t="s">
        <v>99</v>
      </c>
      <c r="B60" s="36">
        <v>0</v>
      </c>
      <c r="C60" s="36">
        <v>0</v>
      </c>
      <c r="D60" s="37">
        <v>0</v>
      </c>
      <c r="E60" s="36">
        <v>0</v>
      </c>
      <c r="F60" s="36"/>
      <c r="G60" s="37">
        <v>143296169</v>
      </c>
      <c r="H60" s="36">
        <v>0</v>
      </c>
      <c r="I60" s="36">
        <v>0</v>
      </c>
      <c r="J60" s="37">
        <v>0</v>
      </c>
      <c r="K60" s="36">
        <v>0</v>
      </c>
      <c r="L60" s="36">
        <v>0</v>
      </c>
      <c r="M60" s="37">
        <v>74272</v>
      </c>
      <c r="N60" s="36">
        <v>0</v>
      </c>
      <c r="O60" s="36">
        <v>0</v>
      </c>
      <c r="P60" s="36">
        <v>0</v>
      </c>
      <c r="Q60" s="36">
        <v>0</v>
      </c>
      <c r="R60" s="36">
        <v>0</v>
      </c>
      <c r="S60" s="36">
        <v>0</v>
      </c>
      <c r="T60" s="36">
        <v>0</v>
      </c>
      <c r="U60" s="36">
        <v>0</v>
      </c>
      <c r="V60" s="36"/>
      <c r="W60" s="36">
        <v>0</v>
      </c>
      <c r="X60" s="36">
        <v>0</v>
      </c>
      <c r="Y60" s="36">
        <v>0</v>
      </c>
      <c r="Z60" s="36">
        <v>0</v>
      </c>
      <c r="AA60" s="36">
        <v>98944</v>
      </c>
      <c r="AB60" s="36">
        <v>0</v>
      </c>
      <c r="AC60" s="36">
        <v>0</v>
      </c>
      <c r="AD60" s="37"/>
      <c r="AE60" s="36">
        <v>0</v>
      </c>
      <c r="AF60" s="36">
        <v>0</v>
      </c>
      <c r="AG60" s="36">
        <v>0</v>
      </c>
      <c r="AH60" s="36">
        <v>0</v>
      </c>
      <c r="AI60" s="36">
        <v>0</v>
      </c>
      <c r="AJ60" s="36">
        <v>0</v>
      </c>
      <c r="AK60" s="1" t="s">
        <v>206</v>
      </c>
    </row>
    <row r="61" spans="1:39" x14ac:dyDescent="0.2">
      <c r="A61" s="1" t="s">
        <v>100</v>
      </c>
      <c r="B61" s="36">
        <v>0</v>
      </c>
      <c r="C61" s="36">
        <v>0</v>
      </c>
      <c r="D61" s="36">
        <v>0</v>
      </c>
      <c r="E61" s="36">
        <v>47839</v>
      </c>
      <c r="F61" s="37"/>
      <c r="G61" s="37">
        <v>568632705</v>
      </c>
      <c r="H61" s="37">
        <v>2502085</v>
      </c>
      <c r="I61" s="36">
        <v>0</v>
      </c>
      <c r="J61" s="37">
        <v>3227062</v>
      </c>
      <c r="K61" s="36">
        <v>407749534</v>
      </c>
      <c r="L61" s="36">
        <v>0</v>
      </c>
      <c r="M61" s="36">
        <v>0</v>
      </c>
      <c r="N61" s="36">
        <v>27711</v>
      </c>
      <c r="O61" s="36">
        <v>0</v>
      </c>
      <c r="P61" s="37">
        <v>791667</v>
      </c>
      <c r="Q61" s="37">
        <v>0</v>
      </c>
      <c r="R61" s="36">
        <v>0</v>
      </c>
      <c r="S61" s="36">
        <v>0</v>
      </c>
      <c r="T61" s="36">
        <v>0</v>
      </c>
      <c r="U61" s="37">
        <v>6275782</v>
      </c>
      <c r="V61" s="36"/>
      <c r="W61" s="36">
        <v>0</v>
      </c>
      <c r="X61" s="36">
        <v>0</v>
      </c>
      <c r="Y61" s="36">
        <v>0</v>
      </c>
      <c r="Z61" s="36">
        <v>0</v>
      </c>
      <c r="AA61" s="36">
        <v>0</v>
      </c>
      <c r="AB61" s="36">
        <v>0</v>
      </c>
      <c r="AC61" s="36">
        <v>0</v>
      </c>
      <c r="AD61" s="36"/>
      <c r="AE61" s="36">
        <v>0</v>
      </c>
      <c r="AF61" s="37">
        <v>0</v>
      </c>
      <c r="AG61" s="36">
        <v>0</v>
      </c>
      <c r="AH61" s="36">
        <v>0</v>
      </c>
      <c r="AI61" s="36">
        <v>0</v>
      </c>
      <c r="AJ61" s="36">
        <v>0</v>
      </c>
      <c r="AK61" s="1" t="s">
        <v>207</v>
      </c>
    </row>
    <row r="62" spans="1:39" x14ac:dyDescent="0.2">
      <c r="A62" s="1" t="s">
        <v>101</v>
      </c>
      <c r="B62" s="36">
        <v>0</v>
      </c>
      <c r="C62" s="36">
        <v>0</v>
      </c>
      <c r="D62" s="36">
        <v>0</v>
      </c>
      <c r="E62" s="37">
        <v>1498538</v>
      </c>
      <c r="F62" s="37"/>
      <c r="G62" s="36">
        <v>0</v>
      </c>
      <c r="H62" s="36">
        <v>0</v>
      </c>
      <c r="I62" s="36">
        <v>0</v>
      </c>
      <c r="J62" s="37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44811</v>
      </c>
      <c r="R62" s="36">
        <v>0</v>
      </c>
      <c r="S62" s="36">
        <v>0</v>
      </c>
      <c r="T62" s="36">
        <v>0</v>
      </c>
      <c r="U62" s="36">
        <v>0</v>
      </c>
      <c r="V62" s="35"/>
      <c r="W62" s="36">
        <v>0</v>
      </c>
      <c r="X62" s="36">
        <v>0</v>
      </c>
      <c r="Y62" s="36">
        <v>0</v>
      </c>
      <c r="Z62" s="36">
        <v>0</v>
      </c>
      <c r="AA62" s="36">
        <v>0</v>
      </c>
      <c r="AB62" s="36">
        <v>0</v>
      </c>
      <c r="AC62" s="36">
        <v>0</v>
      </c>
      <c r="AD62" s="36"/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1" t="s">
        <v>208</v>
      </c>
    </row>
    <row r="63" spans="1:39" x14ac:dyDescent="0.2">
      <c r="A63" s="1" t="s">
        <v>102</v>
      </c>
      <c r="B63" s="36">
        <v>0</v>
      </c>
      <c r="C63" s="36">
        <v>0</v>
      </c>
      <c r="D63" s="36">
        <v>0</v>
      </c>
      <c r="E63" s="36">
        <v>0</v>
      </c>
      <c r="F63" s="36"/>
      <c r="G63" s="36">
        <v>0</v>
      </c>
      <c r="H63" s="37">
        <v>7236078</v>
      </c>
      <c r="I63" s="36">
        <v>0</v>
      </c>
      <c r="J63" s="37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6">
        <v>0</v>
      </c>
      <c r="Q63" s="36">
        <v>0</v>
      </c>
      <c r="R63" s="36">
        <v>0</v>
      </c>
      <c r="S63" s="36">
        <v>0</v>
      </c>
      <c r="T63" s="36">
        <v>0</v>
      </c>
      <c r="U63" s="36">
        <v>0</v>
      </c>
      <c r="V63" s="36"/>
      <c r="W63" s="36">
        <v>0</v>
      </c>
      <c r="X63" s="36">
        <v>0</v>
      </c>
      <c r="Y63" s="36">
        <v>0</v>
      </c>
      <c r="Z63" s="36">
        <v>0</v>
      </c>
      <c r="AA63" s="37">
        <v>0</v>
      </c>
      <c r="AB63" s="36">
        <v>0</v>
      </c>
      <c r="AC63" s="36">
        <v>0</v>
      </c>
      <c r="AD63" s="36"/>
      <c r="AE63" s="36">
        <v>0</v>
      </c>
      <c r="AF63" s="36">
        <v>0</v>
      </c>
      <c r="AG63" s="37">
        <v>240114</v>
      </c>
      <c r="AH63" s="36">
        <v>0</v>
      </c>
      <c r="AI63" s="36">
        <v>0</v>
      </c>
      <c r="AJ63" s="36">
        <v>0</v>
      </c>
      <c r="AK63" s="1" t="s">
        <v>209</v>
      </c>
    </row>
    <row r="64" spans="1:39" x14ac:dyDescent="0.2">
      <c r="A64" s="1" t="s">
        <v>103</v>
      </c>
      <c r="B64" s="36">
        <v>0</v>
      </c>
      <c r="C64" s="36">
        <v>0</v>
      </c>
      <c r="D64" s="36">
        <v>0</v>
      </c>
      <c r="E64" s="36">
        <v>0</v>
      </c>
      <c r="F64" s="36"/>
      <c r="G64" s="36">
        <v>0</v>
      </c>
      <c r="H64" s="36">
        <v>0</v>
      </c>
      <c r="I64" s="36">
        <v>0</v>
      </c>
      <c r="J64" s="37">
        <v>0</v>
      </c>
      <c r="K64" s="36">
        <v>0</v>
      </c>
      <c r="L64" s="36">
        <v>0</v>
      </c>
      <c r="M64" s="36">
        <v>0</v>
      </c>
      <c r="N64" s="36">
        <v>0</v>
      </c>
      <c r="O64" s="36">
        <v>0</v>
      </c>
      <c r="P64" s="36">
        <v>0</v>
      </c>
      <c r="Q64" s="36">
        <v>0</v>
      </c>
      <c r="R64" s="36">
        <v>0</v>
      </c>
      <c r="S64" s="36">
        <v>0</v>
      </c>
      <c r="T64" s="36">
        <v>0</v>
      </c>
      <c r="U64" s="36">
        <v>0</v>
      </c>
      <c r="V64" s="36"/>
      <c r="W64" s="36">
        <v>0</v>
      </c>
      <c r="X64" s="36">
        <v>0</v>
      </c>
      <c r="Y64" s="36">
        <v>0</v>
      </c>
      <c r="Z64" s="36">
        <v>0</v>
      </c>
      <c r="AA64" s="37">
        <v>313307</v>
      </c>
      <c r="AB64" s="36">
        <v>0</v>
      </c>
      <c r="AC64" s="36">
        <v>0</v>
      </c>
      <c r="AD64" s="36"/>
      <c r="AE64" s="36">
        <v>0</v>
      </c>
      <c r="AF64" s="36">
        <v>0</v>
      </c>
      <c r="AG64" s="36">
        <v>0</v>
      </c>
      <c r="AH64" s="36">
        <v>0</v>
      </c>
      <c r="AI64" s="36">
        <v>0</v>
      </c>
      <c r="AJ64" s="36">
        <v>0</v>
      </c>
      <c r="AK64" s="1" t="s">
        <v>210</v>
      </c>
    </row>
    <row r="65" spans="1:72" x14ac:dyDescent="0.2">
      <c r="A65" s="1" t="s">
        <v>104</v>
      </c>
      <c r="B65" s="36">
        <v>0</v>
      </c>
      <c r="C65" s="36">
        <v>0</v>
      </c>
      <c r="D65" s="36">
        <v>0</v>
      </c>
      <c r="E65" s="36">
        <v>0</v>
      </c>
      <c r="F65" s="36"/>
      <c r="G65" s="36">
        <v>0</v>
      </c>
      <c r="H65" s="36">
        <v>0</v>
      </c>
      <c r="I65" s="36">
        <v>0</v>
      </c>
      <c r="J65" s="37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7">
        <v>337847</v>
      </c>
      <c r="Q65" s="36">
        <v>0</v>
      </c>
      <c r="R65" s="36">
        <v>0</v>
      </c>
      <c r="S65" s="36">
        <v>0</v>
      </c>
      <c r="T65" s="36">
        <v>0</v>
      </c>
      <c r="U65" s="36">
        <v>0</v>
      </c>
      <c r="V65" s="36"/>
      <c r="W65" s="36">
        <v>0</v>
      </c>
      <c r="X65" s="36">
        <v>0</v>
      </c>
      <c r="Y65" s="36">
        <v>0</v>
      </c>
      <c r="Z65" s="36">
        <v>0</v>
      </c>
      <c r="AA65" s="36">
        <v>0</v>
      </c>
      <c r="AB65" s="36">
        <v>0</v>
      </c>
      <c r="AC65" s="36">
        <v>0</v>
      </c>
      <c r="AD65" s="36"/>
      <c r="AE65" s="36">
        <v>0</v>
      </c>
      <c r="AF65" s="36">
        <v>14294</v>
      </c>
      <c r="AG65" s="36">
        <v>0</v>
      </c>
      <c r="AH65" s="36">
        <v>0</v>
      </c>
      <c r="AI65" s="36">
        <v>0</v>
      </c>
      <c r="AJ65" s="36">
        <v>0</v>
      </c>
      <c r="AK65" s="1" t="s">
        <v>211</v>
      </c>
    </row>
    <row r="66" spans="1:72" x14ac:dyDescent="0.2">
      <c r="A66" s="1" t="s">
        <v>105</v>
      </c>
      <c r="B66" s="36">
        <v>0</v>
      </c>
      <c r="C66" s="36">
        <v>0</v>
      </c>
      <c r="D66" s="36">
        <v>0</v>
      </c>
      <c r="E66" s="36">
        <v>0</v>
      </c>
      <c r="F66" s="36"/>
      <c r="G66" s="36">
        <v>0</v>
      </c>
      <c r="H66" s="37">
        <v>71400</v>
      </c>
      <c r="I66" s="36">
        <v>0</v>
      </c>
      <c r="J66" s="37">
        <v>0</v>
      </c>
      <c r="K66" s="36">
        <v>0</v>
      </c>
      <c r="L66" s="36">
        <v>0</v>
      </c>
      <c r="M66" s="36">
        <v>0</v>
      </c>
      <c r="N66" s="37">
        <v>120819</v>
      </c>
      <c r="O66" s="37">
        <v>529491</v>
      </c>
      <c r="P66" s="36">
        <v>0</v>
      </c>
      <c r="Q66" s="36">
        <v>0</v>
      </c>
      <c r="R66" s="36">
        <v>0</v>
      </c>
      <c r="S66" s="36">
        <v>0</v>
      </c>
      <c r="T66" s="36">
        <v>0</v>
      </c>
      <c r="U66" s="36">
        <v>0</v>
      </c>
      <c r="V66" s="36"/>
      <c r="W66" s="36">
        <v>0</v>
      </c>
      <c r="X66" s="36">
        <v>38566</v>
      </c>
      <c r="Y66" s="36">
        <v>0</v>
      </c>
      <c r="Z66" s="36">
        <v>0</v>
      </c>
      <c r="AA66" s="36">
        <v>0</v>
      </c>
      <c r="AB66" s="36">
        <v>0</v>
      </c>
      <c r="AC66" s="36">
        <v>0</v>
      </c>
      <c r="AD66" s="36"/>
      <c r="AE66" s="36">
        <v>0</v>
      </c>
      <c r="AF66" s="36">
        <v>0</v>
      </c>
      <c r="AG66" s="36">
        <v>0</v>
      </c>
      <c r="AH66" s="36">
        <v>0</v>
      </c>
      <c r="AI66" s="36">
        <v>0</v>
      </c>
      <c r="AJ66" s="36">
        <v>0</v>
      </c>
      <c r="AK66" s="1" t="s">
        <v>212</v>
      </c>
    </row>
    <row r="67" spans="1:72" s="38" customFormat="1" x14ac:dyDescent="0.2">
      <c r="A67" s="36" t="s">
        <v>106</v>
      </c>
      <c r="B67" s="36">
        <v>0</v>
      </c>
      <c r="C67" s="36">
        <v>0</v>
      </c>
      <c r="D67" s="36">
        <v>0</v>
      </c>
      <c r="E67" s="37">
        <v>1546377</v>
      </c>
      <c r="F67" s="37"/>
      <c r="G67" s="37">
        <v>711928874</v>
      </c>
      <c r="H67" s="37">
        <v>9809563</v>
      </c>
      <c r="I67" s="36">
        <v>0</v>
      </c>
      <c r="J67" s="37">
        <v>3227062</v>
      </c>
      <c r="K67" s="36">
        <v>407749534</v>
      </c>
      <c r="L67" s="36">
        <v>0</v>
      </c>
      <c r="M67" s="37">
        <v>74272</v>
      </c>
      <c r="N67" s="37">
        <v>148530</v>
      </c>
      <c r="O67" s="37">
        <v>529491</v>
      </c>
      <c r="P67" s="37">
        <v>1129514</v>
      </c>
      <c r="Q67" s="37">
        <v>44811</v>
      </c>
      <c r="R67" s="36">
        <v>0</v>
      </c>
      <c r="S67" s="36">
        <v>0</v>
      </c>
      <c r="T67" s="36">
        <v>0</v>
      </c>
      <c r="U67" s="37">
        <v>6275782</v>
      </c>
      <c r="V67" s="36"/>
      <c r="W67" s="36">
        <v>0</v>
      </c>
      <c r="X67" s="36">
        <v>38566</v>
      </c>
      <c r="Y67" s="36">
        <v>0</v>
      </c>
      <c r="Z67" s="36">
        <v>0</v>
      </c>
      <c r="AA67" s="37">
        <v>412251</v>
      </c>
      <c r="AB67" s="36">
        <v>0</v>
      </c>
      <c r="AC67" s="36">
        <v>0</v>
      </c>
      <c r="AD67" s="36"/>
      <c r="AE67" s="36">
        <v>0</v>
      </c>
      <c r="AF67" s="36">
        <v>14294</v>
      </c>
      <c r="AG67" s="37">
        <v>240114</v>
      </c>
      <c r="AH67" s="36">
        <v>0</v>
      </c>
      <c r="AI67" s="36">
        <v>0</v>
      </c>
      <c r="AJ67" s="36">
        <v>0</v>
      </c>
      <c r="AK67" s="36" t="s">
        <v>213</v>
      </c>
      <c r="AL67"/>
      <c r="AM67"/>
    </row>
    <row r="68" spans="1:72" x14ac:dyDescent="0.2">
      <c r="A68" s="1" t="s">
        <v>107</v>
      </c>
      <c r="B68" s="36">
        <v>0</v>
      </c>
      <c r="C68" s="36">
        <v>0</v>
      </c>
      <c r="D68" s="36">
        <v>0</v>
      </c>
      <c r="E68" s="36">
        <v>0</v>
      </c>
      <c r="F68" s="36"/>
      <c r="G68" s="36">
        <v>0</v>
      </c>
      <c r="H68" s="36">
        <v>0</v>
      </c>
      <c r="I68" s="36">
        <v>0</v>
      </c>
      <c r="J68" s="37">
        <v>0</v>
      </c>
      <c r="K68" s="36">
        <v>0</v>
      </c>
      <c r="L68" s="36">
        <v>0</v>
      </c>
      <c r="M68" s="36">
        <v>0</v>
      </c>
      <c r="N68" s="36">
        <v>0</v>
      </c>
      <c r="O68" s="37">
        <v>34000</v>
      </c>
      <c r="P68" s="36">
        <v>0</v>
      </c>
      <c r="Q68" s="36">
        <v>0</v>
      </c>
      <c r="R68" s="36">
        <v>0</v>
      </c>
      <c r="S68" s="36">
        <v>0</v>
      </c>
      <c r="T68" s="36">
        <v>0</v>
      </c>
      <c r="U68" s="36">
        <v>0</v>
      </c>
      <c r="V68" s="36"/>
      <c r="W68" s="36">
        <v>0</v>
      </c>
      <c r="X68" s="36">
        <v>0</v>
      </c>
      <c r="Y68" s="36">
        <v>0</v>
      </c>
      <c r="Z68" s="36">
        <v>0</v>
      </c>
      <c r="AA68" s="36">
        <v>0</v>
      </c>
      <c r="AB68" s="36">
        <v>0</v>
      </c>
      <c r="AC68" s="36">
        <v>0</v>
      </c>
      <c r="AD68" s="36"/>
      <c r="AE68" s="36">
        <v>0</v>
      </c>
      <c r="AF68" s="36">
        <v>0</v>
      </c>
      <c r="AG68" s="36">
        <v>0</v>
      </c>
      <c r="AH68" s="36">
        <v>0</v>
      </c>
      <c r="AI68" s="36">
        <v>0</v>
      </c>
      <c r="AJ68" s="36">
        <v>0</v>
      </c>
      <c r="AK68" s="1" t="s">
        <v>214</v>
      </c>
    </row>
    <row r="69" spans="1:72" x14ac:dyDescent="0.2">
      <c r="A69" s="1" t="s">
        <v>108</v>
      </c>
      <c r="B69" s="36">
        <v>0</v>
      </c>
      <c r="C69" s="36">
        <v>72493</v>
      </c>
      <c r="D69" s="36">
        <v>0</v>
      </c>
      <c r="E69" s="36">
        <v>0</v>
      </c>
      <c r="F69" s="37"/>
      <c r="G69" s="36">
        <v>0</v>
      </c>
      <c r="H69" s="36">
        <v>0</v>
      </c>
      <c r="I69" s="36">
        <v>386964</v>
      </c>
      <c r="J69" s="37">
        <v>0</v>
      </c>
      <c r="K69" s="36">
        <v>887359</v>
      </c>
      <c r="L69" s="36">
        <v>0</v>
      </c>
      <c r="M69" s="36">
        <v>0</v>
      </c>
      <c r="N69" s="36">
        <v>0</v>
      </c>
      <c r="O69" s="36">
        <v>0</v>
      </c>
      <c r="P69" s="37">
        <v>350137</v>
      </c>
      <c r="Q69" s="37">
        <v>0</v>
      </c>
      <c r="R69" s="36">
        <v>0</v>
      </c>
      <c r="S69" s="36">
        <v>0</v>
      </c>
      <c r="T69" s="36">
        <v>0</v>
      </c>
      <c r="U69" s="36">
        <v>0</v>
      </c>
      <c r="V69" s="36"/>
      <c r="W69" s="36">
        <v>0</v>
      </c>
      <c r="X69" s="36">
        <v>0</v>
      </c>
      <c r="Y69" s="36">
        <v>0</v>
      </c>
      <c r="Z69" s="36">
        <v>0</v>
      </c>
      <c r="AA69" s="36">
        <v>0</v>
      </c>
      <c r="AB69" s="36">
        <v>0</v>
      </c>
      <c r="AC69" s="36">
        <v>0</v>
      </c>
      <c r="AD69" s="36"/>
      <c r="AE69" s="36">
        <v>0</v>
      </c>
      <c r="AF69" s="37">
        <v>0</v>
      </c>
      <c r="AG69" s="36">
        <v>0</v>
      </c>
      <c r="AH69" s="36">
        <v>0</v>
      </c>
      <c r="AI69" s="36">
        <v>0</v>
      </c>
      <c r="AJ69" s="36">
        <v>0</v>
      </c>
      <c r="AK69" s="1" t="s">
        <v>215</v>
      </c>
    </row>
    <row r="70" spans="1:72" x14ac:dyDescent="0.2">
      <c r="A70" s="1" t="s">
        <v>109</v>
      </c>
      <c r="B70" s="36">
        <v>0</v>
      </c>
      <c r="C70" s="36">
        <v>0</v>
      </c>
      <c r="D70" s="36">
        <v>1217983</v>
      </c>
      <c r="E70" s="36">
        <v>0</v>
      </c>
      <c r="F70" s="37"/>
      <c r="G70" s="37">
        <v>2205650</v>
      </c>
      <c r="H70" s="37">
        <v>52960</v>
      </c>
      <c r="I70" s="36">
        <v>17384317</v>
      </c>
      <c r="J70" s="37">
        <v>150000</v>
      </c>
      <c r="K70" s="36">
        <v>0</v>
      </c>
      <c r="L70" s="36">
        <v>0</v>
      </c>
      <c r="M70" s="36">
        <v>0</v>
      </c>
      <c r="N70" s="37">
        <v>1194475</v>
      </c>
      <c r="O70" s="36">
        <v>0</v>
      </c>
      <c r="P70" s="37">
        <v>383333</v>
      </c>
      <c r="Q70" s="37">
        <v>8096993</v>
      </c>
      <c r="R70" s="36">
        <v>0</v>
      </c>
      <c r="S70" s="36">
        <v>0</v>
      </c>
      <c r="T70" s="36">
        <v>0</v>
      </c>
      <c r="U70" s="37">
        <v>774897</v>
      </c>
      <c r="V70" s="36"/>
      <c r="W70" s="36">
        <v>0</v>
      </c>
      <c r="X70" s="36">
        <v>0</v>
      </c>
      <c r="Y70" s="36">
        <v>0</v>
      </c>
      <c r="Z70" s="36">
        <v>0</v>
      </c>
      <c r="AA70" s="37">
        <v>4536198</v>
      </c>
      <c r="AB70" s="36">
        <v>0</v>
      </c>
      <c r="AC70" s="36">
        <v>0</v>
      </c>
      <c r="AD70" s="36"/>
      <c r="AE70" s="36">
        <v>0</v>
      </c>
      <c r="AF70" s="37">
        <v>0</v>
      </c>
      <c r="AG70" s="36">
        <v>0</v>
      </c>
      <c r="AH70" s="36">
        <v>31000</v>
      </c>
      <c r="AI70" s="36">
        <v>0</v>
      </c>
      <c r="AJ70" s="36">
        <v>299878</v>
      </c>
      <c r="AK70" s="1" t="s">
        <v>216</v>
      </c>
    </row>
    <row r="71" spans="1:72" x14ac:dyDescent="0.2">
      <c r="A71" s="1" t="s">
        <v>110</v>
      </c>
      <c r="B71" s="37">
        <v>602397</v>
      </c>
      <c r="C71" s="36">
        <v>158800</v>
      </c>
      <c r="D71" s="36">
        <v>73905</v>
      </c>
      <c r="E71" s="37">
        <v>98525</v>
      </c>
      <c r="F71" s="37"/>
      <c r="G71" s="36">
        <v>0</v>
      </c>
      <c r="H71" s="36">
        <v>0</v>
      </c>
      <c r="I71" s="36">
        <v>1680802</v>
      </c>
      <c r="J71" s="37">
        <v>538751</v>
      </c>
      <c r="K71" s="36">
        <v>305</v>
      </c>
      <c r="L71" s="36">
        <v>177277</v>
      </c>
      <c r="M71" s="37">
        <v>429062</v>
      </c>
      <c r="N71" s="37">
        <v>219237</v>
      </c>
      <c r="O71" s="36">
        <v>0</v>
      </c>
      <c r="P71" s="37">
        <v>3971836</v>
      </c>
      <c r="Q71" s="36">
        <v>0</v>
      </c>
      <c r="R71" s="36">
        <v>0</v>
      </c>
      <c r="S71" s="37">
        <v>471014</v>
      </c>
      <c r="T71" s="36">
        <v>48717</v>
      </c>
      <c r="U71" s="37">
        <v>525751</v>
      </c>
      <c r="V71" s="36"/>
      <c r="W71" s="36">
        <v>22856</v>
      </c>
      <c r="X71" s="36">
        <v>943681</v>
      </c>
      <c r="Y71" s="36">
        <v>0</v>
      </c>
      <c r="Z71" s="37">
        <v>780171</v>
      </c>
      <c r="AA71" s="37">
        <v>58998836</v>
      </c>
      <c r="AB71" s="36">
        <v>127721</v>
      </c>
      <c r="AC71" s="36">
        <v>592969</v>
      </c>
      <c r="AD71" s="37"/>
      <c r="AE71" s="36">
        <v>259861</v>
      </c>
      <c r="AF71" s="36">
        <v>0</v>
      </c>
      <c r="AG71" s="37">
        <v>12160</v>
      </c>
      <c r="AH71" s="36">
        <v>147371</v>
      </c>
      <c r="AI71" s="37">
        <v>240446</v>
      </c>
      <c r="AJ71" s="36">
        <v>800114</v>
      </c>
      <c r="AK71" s="1" t="s">
        <v>217</v>
      </c>
    </row>
    <row r="72" spans="1:72" x14ac:dyDescent="0.2">
      <c r="A72" s="1" t="s">
        <v>111</v>
      </c>
      <c r="B72" s="36">
        <v>0</v>
      </c>
      <c r="C72" s="36">
        <v>1383</v>
      </c>
      <c r="D72" s="36">
        <v>0</v>
      </c>
      <c r="E72" s="36">
        <v>0</v>
      </c>
      <c r="F72" s="36"/>
      <c r="G72" s="36">
        <v>0</v>
      </c>
      <c r="H72" s="36">
        <v>0</v>
      </c>
      <c r="I72" s="36">
        <v>0</v>
      </c>
      <c r="J72" s="37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7">
        <v>0</v>
      </c>
      <c r="R72" s="36">
        <v>0</v>
      </c>
      <c r="S72" s="36">
        <v>0</v>
      </c>
      <c r="T72" s="36">
        <v>802369</v>
      </c>
      <c r="U72" s="36">
        <v>26218</v>
      </c>
      <c r="V72" s="36"/>
      <c r="W72" s="37">
        <v>0</v>
      </c>
      <c r="X72" s="36">
        <v>0</v>
      </c>
      <c r="Y72" s="36">
        <v>0</v>
      </c>
      <c r="Z72" s="37">
        <v>49</v>
      </c>
      <c r="AA72" s="36">
        <v>0</v>
      </c>
      <c r="AB72" s="36">
        <v>0</v>
      </c>
      <c r="AC72" s="36">
        <v>37830</v>
      </c>
      <c r="AD72" s="37"/>
      <c r="AE72" s="36">
        <v>294295</v>
      </c>
      <c r="AF72" s="37">
        <v>0</v>
      </c>
      <c r="AG72" s="36">
        <v>0</v>
      </c>
      <c r="AH72" s="36">
        <v>4179037</v>
      </c>
      <c r="AI72" s="36">
        <v>0</v>
      </c>
      <c r="AJ72" s="36">
        <v>0</v>
      </c>
      <c r="AK72" s="1" t="s">
        <v>218</v>
      </c>
    </row>
    <row r="73" spans="1:72" x14ac:dyDescent="0.2">
      <c r="A73" s="1" t="s">
        <v>112</v>
      </c>
      <c r="B73" s="36">
        <v>0</v>
      </c>
      <c r="C73" s="36">
        <v>0</v>
      </c>
      <c r="D73" s="36">
        <v>0</v>
      </c>
      <c r="E73" s="37">
        <v>110306</v>
      </c>
      <c r="F73" s="36"/>
      <c r="G73" s="36">
        <v>2176975</v>
      </c>
      <c r="H73" s="36">
        <v>0</v>
      </c>
      <c r="I73" s="36">
        <v>0</v>
      </c>
      <c r="J73" s="37">
        <v>0</v>
      </c>
      <c r="K73" s="36">
        <v>0</v>
      </c>
      <c r="L73" s="36">
        <v>0</v>
      </c>
      <c r="M73" s="36">
        <v>0</v>
      </c>
      <c r="N73" s="36">
        <v>0</v>
      </c>
      <c r="O73" s="36">
        <v>0</v>
      </c>
      <c r="P73" s="37">
        <v>594857</v>
      </c>
      <c r="Q73" s="36">
        <v>0</v>
      </c>
      <c r="R73" s="36">
        <v>0</v>
      </c>
      <c r="S73" s="36">
        <v>0</v>
      </c>
      <c r="T73" s="36">
        <v>0</v>
      </c>
      <c r="U73" s="36">
        <v>286888</v>
      </c>
      <c r="V73" s="36"/>
      <c r="W73" s="36">
        <v>0</v>
      </c>
      <c r="X73" s="36">
        <v>0</v>
      </c>
      <c r="Y73" s="36">
        <v>0</v>
      </c>
      <c r="Z73" s="36">
        <v>0</v>
      </c>
      <c r="AA73" s="36">
        <v>0</v>
      </c>
      <c r="AB73" s="36">
        <v>0</v>
      </c>
      <c r="AC73" s="36">
        <v>0</v>
      </c>
      <c r="AD73" s="37"/>
      <c r="AE73" s="36">
        <v>0</v>
      </c>
      <c r="AF73" s="36">
        <v>0</v>
      </c>
      <c r="AG73" s="36">
        <v>0</v>
      </c>
      <c r="AH73" s="36">
        <v>0</v>
      </c>
      <c r="AI73" s="36">
        <v>0</v>
      </c>
      <c r="AJ73" s="36">
        <v>0</v>
      </c>
      <c r="AK73" s="1" t="s">
        <v>219</v>
      </c>
    </row>
    <row r="74" spans="1:72" x14ac:dyDescent="0.2">
      <c r="A74" s="1" t="s">
        <v>113</v>
      </c>
      <c r="B74" s="36">
        <v>0</v>
      </c>
      <c r="C74" s="36">
        <v>0</v>
      </c>
      <c r="D74" s="36">
        <v>0</v>
      </c>
      <c r="E74" s="36">
        <v>0</v>
      </c>
      <c r="F74" s="36"/>
      <c r="G74" s="36">
        <v>0</v>
      </c>
      <c r="H74" s="36">
        <v>0</v>
      </c>
      <c r="I74" s="36">
        <v>0</v>
      </c>
      <c r="J74" s="37">
        <v>0</v>
      </c>
      <c r="K74" s="36">
        <v>0</v>
      </c>
      <c r="L74" s="36">
        <v>0</v>
      </c>
      <c r="M74" s="36">
        <v>0</v>
      </c>
      <c r="N74" s="36">
        <v>0</v>
      </c>
      <c r="O74" s="36">
        <v>0</v>
      </c>
      <c r="P74" s="36">
        <v>0</v>
      </c>
      <c r="Q74" s="36">
        <v>0</v>
      </c>
      <c r="R74" s="36">
        <v>0</v>
      </c>
      <c r="S74" s="36">
        <v>0</v>
      </c>
      <c r="T74" s="36">
        <v>0</v>
      </c>
      <c r="U74" s="36">
        <v>0</v>
      </c>
      <c r="V74" s="36"/>
      <c r="W74" s="36">
        <v>0</v>
      </c>
      <c r="X74" s="36">
        <v>0</v>
      </c>
      <c r="Y74" s="36">
        <v>0</v>
      </c>
      <c r="Z74" s="37">
        <v>38831</v>
      </c>
      <c r="AA74" s="36">
        <v>0</v>
      </c>
      <c r="AB74" s="36">
        <v>0</v>
      </c>
      <c r="AC74" s="36">
        <v>0</v>
      </c>
      <c r="AD74" s="37"/>
      <c r="AE74" s="36">
        <v>0</v>
      </c>
      <c r="AF74" s="36">
        <v>0</v>
      </c>
      <c r="AG74" s="36">
        <v>0</v>
      </c>
      <c r="AH74" s="36">
        <v>0</v>
      </c>
      <c r="AI74" s="36">
        <v>0</v>
      </c>
      <c r="AJ74" s="36">
        <v>0</v>
      </c>
      <c r="AK74" s="1" t="s">
        <v>181</v>
      </c>
    </row>
    <row r="75" spans="1:72" x14ac:dyDescent="0.2">
      <c r="A75" s="1" t="s">
        <v>114</v>
      </c>
      <c r="B75" s="36">
        <v>0</v>
      </c>
      <c r="C75" s="36">
        <v>0</v>
      </c>
      <c r="D75" s="37">
        <v>27458</v>
      </c>
      <c r="E75" s="36">
        <v>0</v>
      </c>
      <c r="F75" s="37"/>
      <c r="G75" s="37">
        <v>665375</v>
      </c>
      <c r="H75" s="36">
        <v>0</v>
      </c>
      <c r="I75" s="37">
        <v>387602</v>
      </c>
      <c r="J75" s="36">
        <v>0</v>
      </c>
      <c r="K75" s="37">
        <v>1156940</v>
      </c>
      <c r="L75" s="37">
        <v>1670</v>
      </c>
      <c r="M75" s="36">
        <v>0</v>
      </c>
      <c r="N75" s="37">
        <v>0</v>
      </c>
      <c r="O75" s="37">
        <v>-62296</v>
      </c>
      <c r="P75" s="37">
        <v>263659</v>
      </c>
      <c r="Q75" s="37">
        <v>136938</v>
      </c>
      <c r="R75" s="37">
        <v>5265</v>
      </c>
      <c r="S75" s="36">
        <v>0</v>
      </c>
      <c r="T75" s="36">
        <v>0</v>
      </c>
      <c r="U75" s="36">
        <v>0</v>
      </c>
      <c r="V75" s="36"/>
      <c r="W75" s="36">
        <v>0</v>
      </c>
      <c r="X75" s="37">
        <v>0</v>
      </c>
      <c r="Y75" s="36">
        <v>0</v>
      </c>
      <c r="Z75" s="36">
        <v>0</v>
      </c>
      <c r="AA75" s="37">
        <v>408470</v>
      </c>
      <c r="AB75" s="36">
        <v>0</v>
      </c>
      <c r="AC75" s="36">
        <v>0</v>
      </c>
      <c r="AD75" s="36"/>
      <c r="AE75" s="36">
        <v>0</v>
      </c>
      <c r="AF75" s="37">
        <v>0</v>
      </c>
      <c r="AG75" s="36">
        <v>0</v>
      </c>
      <c r="AH75" s="36">
        <v>0</v>
      </c>
      <c r="AI75" s="36">
        <v>0</v>
      </c>
      <c r="AJ75" s="36">
        <v>0</v>
      </c>
      <c r="AK75" s="1" t="s">
        <v>220</v>
      </c>
    </row>
    <row r="76" spans="1:72" x14ac:dyDescent="0.2">
      <c r="A76" s="1" t="s">
        <v>115</v>
      </c>
      <c r="B76" s="36">
        <v>0</v>
      </c>
      <c r="C76" s="36">
        <v>0</v>
      </c>
      <c r="D76" s="37">
        <v>0</v>
      </c>
      <c r="E76" s="36">
        <v>5568</v>
      </c>
      <c r="F76" s="36"/>
      <c r="G76" s="36">
        <v>0</v>
      </c>
      <c r="H76" s="36">
        <v>0</v>
      </c>
      <c r="I76" s="36">
        <v>0</v>
      </c>
      <c r="J76" s="36">
        <v>0</v>
      </c>
      <c r="K76" s="36">
        <v>0</v>
      </c>
      <c r="L76" s="36">
        <v>35467</v>
      </c>
      <c r="M76" s="36">
        <v>0</v>
      </c>
      <c r="N76" s="37">
        <v>42849</v>
      </c>
      <c r="O76" s="37">
        <v>62296</v>
      </c>
      <c r="P76" s="36">
        <v>0</v>
      </c>
      <c r="Q76" s="37">
        <v>0</v>
      </c>
      <c r="R76" s="36">
        <v>0</v>
      </c>
      <c r="S76" s="36">
        <v>0</v>
      </c>
      <c r="T76" s="36">
        <v>0</v>
      </c>
      <c r="U76" s="36">
        <v>0</v>
      </c>
      <c r="V76" s="36"/>
      <c r="W76" s="36">
        <v>0</v>
      </c>
      <c r="X76" s="36">
        <v>30841</v>
      </c>
      <c r="Y76" s="36">
        <v>0</v>
      </c>
      <c r="Z76" s="36">
        <v>200000</v>
      </c>
      <c r="AA76" s="36">
        <v>0</v>
      </c>
      <c r="AB76" s="36">
        <v>0</v>
      </c>
      <c r="AC76" s="36">
        <v>0</v>
      </c>
      <c r="AD76" s="36"/>
      <c r="AE76" s="36">
        <v>0</v>
      </c>
      <c r="AF76" s="37">
        <v>0</v>
      </c>
      <c r="AG76" s="36">
        <v>0</v>
      </c>
      <c r="AH76" s="36">
        <v>0</v>
      </c>
      <c r="AI76" s="36">
        <v>0</v>
      </c>
      <c r="AJ76" s="36">
        <v>0</v>
      </c>
      <c r="AK76" s="1" t="s">
        <v>221</v>
      </c>
    </row>
    <row r="77" spans="1:72" x14ac:dyDescent="0.2">
      <c r="A77" s="1" t="s">
        <v>116</v>
      </c>
      <c r="B77" s="37">
        <v>506972</v>
      </c>
      <c r="C77" s="36">
        <v>261379</v>
      </c>
      <c r="D77" s="36">
        <v>1550790</v>
      </c>
      <c r="E77" s="37">
        <v>40227</v>
      </c>
      <c r="F77" s="37"/>
      <c r="G77" s="37">
        <v>7663386</v>
      </c>
      <c r="H77" s="37">
        <v>728082</v>
      </c>
      <c r="I77" s="36">
        <v>1294371</v>
      </c>
      <c r="J77" s="37">
        <v>878028</v>
      </c>
      <c r="K77" s="36">
        <v>5107600</v>
      </c>
      <c r="L77" s="36">
        <v>152674</v>
      </c>
      <c r="M77" s="37">
        <v>104915</v>
      </c>
      <c r="N77" s="37">
        <v>905943</v>
      </c>
      <c r="O77" s="37">
        <v>2856964</v>
      </c>
      <c r="P77" s="37">
        <v>283110</v>
      </c>
      <c r="Q77" s="37">
        <v>421948</v>
      </c>
      <c r="R77" s="37">
        <v>18025</v>
      </c>
      <c r="S77" s="37">
        <v>109231</v>
      </c>
      <c r="T77" s="36">
        <v>72129</v>
      </c>
      <c r="U77" s="37">
        <v>969927</v>
      </c>
      <c r="V77" s="36"/>
      <c r="W77" s="37">
        <v>257382</v>
      </c>
      <c r="X77" s="36">
        <v>0</v>
      </c>
      <c r="Y77" s="36">
        <v>234622</v>
      </c>
      <c r="Z77" s="37">
        <v>100496</v>
      </c>
      <c r="AA77" s="36">
        <v>261618</v>
      </c>
      <c r="AB77" s="36">
        <v>0</v>
      </c>
      <c r="AC77" s="36">
        <v>97286</v>
      </c>
      <c r="AD77" s="37"/>
      <c r="AE77" s="36">
        <v>43880</v>
      </c>
      <c r="AF77" s="37">
        <v>164666</v>
      </c>
      <c r="AG77" s="36">
        <v>0</v>
      </c>
      <c r="AH77" s="36">
        <v>450556</v>
      </c>
      <c r="AI77" s="37">
        <v>77872</v>
      </c>
      <c r="AJ77" s="36">
        <v>607480</v>
      </c>
      <c r="AK77" s="1" t="s">
        <v>222</v>
      </c>
    </row>
    <row r="78" spans="1:72" s="38" customFormat="1" x14ac:dyDescent="0.2">
      <c r="A78" s="36" t="s">
        <v>117</v>
      </c>
      <c r="B78" s="37">
        <v>1109369</v>
      </c>
      <c r="C78" s="36">
        <v>494055</v>
      </c>
      <c r="D78" s="36">
        <v>2870136</v>
      </c>
      <c r="E78" s="36">
        <v>254626</v>
      </c>
      <c r="F78" s="36"/>
      <c r="G78" s="36">
        <v>12711386</v>
      </c>
      <c r="H78" s="36">
        <v>781042</v>
      </c>
      <c r="I78" s="36">
        <v>21134056</v>
      </c>
      <c r="J78" s="37">
        <v>1566779</v>
      </c>
      <c r="K78" s="36">
        <v>7152204</v>
      </c>
      <c r="L78" s="36">
        <v>367088</v>
      </c>
      <c r="M78" s="37">
        <v>533977</v>
      </c>
      <c r="N78" s="37">
        <v>2362504</v>
      </c>
      <c r="O78" s="37">
        <v>2890964</v>
      </c>
      <c r="P78" s="37">
        <v>5846932</v>
      </c>
      <c r="Q78" s="37">
        <v>8655879</v>
      </c>
      <c r="R78" s="37">
        <v>23290</v>
      </c>
      <c r="S78" s="37">
        <v>580245</v>
      </c>
      <c r="T78" s="36">
        <v>923215</v>
      </c>
      <c r="U78" s="37">
        <v>2583681</v>
      </c>
      <c r="V78" s="37"/>
      <c r="W78" s="37">
        <v>280238</v>
      </c>
      <c r="X78" s="37">
        <v>974522</v>
      </c>
      <c r="Y78" s="36">
        <v>234622</v>
      </c>
      <c r="Z78" s="37">
        <v>1119547</v>
      </c>
      <c r="AA78" s="37">
        <v>64205122</v>
      </c>
      <c r="AB78" s="36">
        <v>127721</v>
      </c>
      <c r="AC78" s="36">
        <v>728085</v>
      </c>
      <c r="AD78" s="37"/>
      <c r="AE78" s="36">
        <v>598036</v>
      </c>
      <c r="AF78" s="37">
        <v>164666</v>
      </c>
      <c r="AG78" s="37">
        <v>12160</v>
      </c>
      <c r="AH78" s="36">
        <v>4807964</v>
      </c>
      <c r="AI78" s="37">
        <v>318318</v>
      </c>
      <c r="AJ78" s="36">
        <v>1707472</v>
      </c>
      <c r="AK78" s="36" t="s">
        <v>223</v>
      </c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</row>
    <row r="79" spans="1:72" s="38" customFormat="1" x14ac:dyDescent="0.2">
      <c r="A79" s="36" t="s">
        <v>118</v>
      </c>
      <c r="B79" s="37">
        <v>1109369</v>
      </c>
      <c r="C79" s="37">
        <v>494055</v>
      </c>
      <c r="D79" s="37">
        <v>2870136</v>
      </c>
      <c r="E79" s="37">
        <v>1801003</v>
      </c>
      <c r="F79" s="37"/>
      <c r="G79" s="37">
        <v>724640260</v>
      </c>
      <c r="H79" s="37">
        <v>10590605</v>
      </c>
      <c r="I79" s="37">
        <v>21134056</v>
      </c>
      <c r="J79" s="37">
        <v>4793841</v>
      </c>
      <c r="K79" s="37">
        <v>414901738</v>
      </c>
      <c r="L79" s="37">
        <v>367088</v>
      </c>
      <c r="M79" s="37">
        <v>608249</v>
      </c>
      <c r="N79" s="37">
        <v>2511034</v>
      </c>
      <c r="O79" s="37">
        <v>3420455</v>
      </c>
      <c r="P79" s="37">
        <v>6976446</v>
      </c>
      <c r="Q79" s="37">
        <v>8700690</v>
      </c>
      <c r="R79" s="37">
        <v>23290</v>
      </c>
      <c r="S79" s="37">
        <v>580245</v>
      </c>
      <c r="T79" s="36">
        <v>923215</v>
      </c>
      <c r="U79" s="37">
        <v>8859463</v>
      </c>
      <c r="V79" s="37"/>
      <c r="W79" s="37">
        <v>280238</v>
      </c>
      <c r="X79" s="37">
        <v>1013088</v>
      </c>
      <c r="Y79" s="37">
        <v>234622</v>
      </c>
      <c r="Z79" s="37">
        <v>1119547</v>
      </c>
      <c r="AA79" s="37">
        <v>64617373</v>
      </c>
      <c r="AB79" s="36">
        <v>127721</v>
      </c>
      <c r="AC79" s="37">
        <v>728085</v>
      </c>
      <c r="AD79" s="37"/>
      <c r="AE79" s="36">
        <v>598036</v>
      </c>
      <c r="AF79" s="37">
        <v>178960</v>
      </c>
      <c r="AG79" s="37">
        <v>252274</v>
      </c>
      <c r="AH79" s="36">
        <v>4807964</v>
      </c>
      <c r="AI79" s="37">
        <v>318318</v>
      </c>
      <c r="AJ79" s="37">
        <v>1707472</v>
      </c>
      <c r="AK79" s="36" t="s">
        <v>224</v>
      </c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</row>
    <row r="80" spans="1:72" s="38" customFormat="1" x14ac:dyDescent="0.2">
      <c r="A80" s="36" t="s">
        <v>119</v>
      </c>
      <c r="B80" s="37">
        <v>7565738</v>
      </c>
      <c r="C80" s="37">
        <v>19042961</v>
      </c>
      <c r="D80" s="37">
        <v>33587438</v>
      </c>
      <c r="E80" s="37">
        <v>12880766</v>
      </c>
      <c r="F80" s="37"/>
      <c r="G80" s="37">
        <v>767658288</v>
      </c>
      <c r="H80" s="37">
        <v>61428566</v>
      </c>
      <c r="I80" s="37">
        <v>22918274</v>
      </c>
      <c r="J80" s="37">
        <v>9845134</v>
      </c>
      <c r="K80" s="37">
        <v>445865740</v>
      </c>
      <c r="L80" s="37">
        <v>13003234</v>
      </c>
      <c r="M80" s="37">
        <v>16457258</v>
      </c>
      <c r="N80" s="37">
        <v>6924235</v>
      </c>
      <c r="O80" s="37">
        <v>51363693</v>
      </c>
      <c r="P80" s="37">
        <v>14710513</v>
      </c>
      <c r="Q80" s="37">
        <v>28131227</v>
      </c>
      <c r="R80" s="37">
        <v>2050523</v>
      </c>
      <c r="S80" s="37">
        <v>3575283</v>
      </c>
      <c r="T80" s="37">
        <v>3834982</v>
      </c>
      <c r="U80" s="37">
        <v>59614614</v>
      </c>
      <c r="V80" s="37"/>
      <c r="W80" s="37">
        <v>11653558</v>
      </c>
      <c r="X80" s="37">
        <v>6743327</v>
      </c>
      <c r="Y80" s="37">
        <v>8340870</v>
      </c>
      <c r="Z80" s="37">
        <v>3270958</v>
      </c>
      <c r="AA80" s="37">
        <v>101017509</v>
      </c>
      <c r="AB80" s="37">
        <v>627453</v>
      </c>
      <c r="AC80" s="37">
        <v>2229714</v>
      </c>
      <c r="AD80" s="37"/>
      <c r="AE80" s="37">
        <v>2819886</v>
      </c>
      <c r="AF80" s="37">
        <v>2738622</v>
      </c>
      <c r="AG80" s="37">
        <v>573348</v>
      </c>
      <c r="AH80" s="37">
        <v>6540897</v>
      </c>
      <c r="AI80" s="37">
        <v>6378707</v>
      </c>
      <c r="AJ80" s="37">
        <v>7709562</v>
      </c>
      <c r="AK80" s="36" t="s">
        <v>225</v>
      </c>
      <c r="AL80"/>
      <c r="AM80"/>
    </row>
    <row r="81" spans="1:39" x14ac:dyDescent="0.2">
      <c r="A81" s="7"/>
      <c r="AK81" s="7"/>
    </row>
    <row r="82" spans="1:39" x14ac:dyDescent="0.2">
      <c r="A82" s="7" t="s">
        <v>260</v>
      </c>
      <c r="AK82" s="7" t="s">
        <v>261</v>
      </c>
    </row>
    <row r="83" spans="1:39" x14ac:dyDescent="0.2">
      <c r="A83" s="1" t="s">
        <v>18</v>
      </c>
      <c r="B83" s="2">
        <v>296746</v>
      </c>
      <c r="C83" s="2">
        <v>263279</v>
      </c>
      <c r="D83" s="2">
        <v>1447690</v>
      </c>
      <c r="E83" s="2">
        <v>452984</v>
      </c>
      <c r="F83" s="2"/>
      <c r="G83" s="2">
        <v>4526100</v>
      </c>
      <c r="H83" s="2">
        <v>795000</v>
      </c>
      <c r="I83" s="2">
        <v>4112456</v>
      </c>
      <c r="J83" s="2">
        <v>624620</v>
      </c>
      <c r="K83" s="2">
        <v>0</v>
      </c>
      <c r="L83" s="2">
        <v>122586</v>
      </c>
      <c r="M83" s="2">
        <v>38213</v>
      </c>
      <c r="N83" s="2">
        <v>-1041789</v>
      </c>
      <c r="O83" s="2">
        <v>1901468</v>
      </c>
      <c r="P83" s="2">
        <v>2847467</v>
      </c>
      <c r="Q83" s="2">
        <v>22984796</v>
      </c>
      <c r="R83" s="2">
        <v>0</v>
      </c>
      <c r="S83" s="2">
        <v>0</v>
      </c>
      <c r="T83" s="1">
        <v>0</v>
      </c>
      <c r="U83" s="2">
        <v>1203408</v>
      </c>
      <c r="V83" s="2"/>
      <c r="W83" s="2">
        <v>191714</v>
      </c>
      <c r="X83" s="2">
        <v>580097</v>
      </c>
      <c r="Y83" s="2">
        <v>88172</v>
      </c>
      <c r="Z83" s="2">
        <v>195586</v>
      </c>
      <c r="AA83" s="2">
        <v>25387252</v>
      </c>
      <c r="AB83" s="1">
        <v>434000</v>
      </c>
      <c r="AC83" s="2">
        <v>0</v>
      </c>
      <c r="AD83" s="2"/>
      <c r="AE83" s="1">
        <v>0</v>
      </c>
      <c r="AF83" s="2">
        <v>315045</v>
      </c>
      <c r="AG83" s="2">
        <v>0</v>
      </c>
      <c r="AH83" s="1">
        <v>0</v>
      </c>
      <c r="AI83" s="2">
        <v>139225</v>
      </c>
      <c r="AJ83" s="2">
        <v>0</v>
      </c>
      <c r="AK83" s="1" t="s">
        <v>125</v>
      </c>
    </row>
    <row r="84" spans="1:39" x14ac:dyDescent="0.2">
      <c r="A84" s="36" t="s">
        <v>19</v>
      </c>
      <c r="B84" s="2">
        <v>121774</v>
      </c>
      <c r="C84" s="2">
        <v>814382</v>
      </c>
      <c r="D84" s="2">
        <v>594731</v>
      </c>
      <c r="E84" s="2">
        <v>286622</v>
      </c>
      <c r="F84" s="1"/>
      <c r="G84" s="2">
        <v>90000</v>
      </c>
      <c r="H84" s="2">
        <v>-502443</v>
      </c>
      <c r="I84" s="1">
        <v>0</v>
      </c>
      <c r="J84" s="2">
        <v>-1365912</v>
      </c>
      <c r="K84" s="1">
        <v>0</v>
      </c>
      <c r="L84" s="2">
        <v>162286</v>
      </c>
      <c r="M84" s="1">
        <v>0</v>
      </c>
      <c r="N84" s="1">
        <v>0</v>
      </c>
      <c r="O84" s="2">
        <v>10676</v>
      </c>
      <c r="P84" s="2">
        <v>17926</v>
      </c>
      <c r="Q84" s="2">
        <v>-1862</v>
      </c>
      <c r="R84" s="2">
        <v>82018</v>
      </c>
      <c r="S84" s="1">
        <v>0</v>
      </c>
      <c r="T84" s="1">
        <v>-21563</v>
      </c>
      <c r="U84" s="2">
        <v>1547557</v>
      </c>
      <c r="V84" s="1"/>
      <c r="W84" s="2">
        <v>68257</v>
      </c>
      <c r="X84" s="2">
        <v>79703</v>
      </c>
      <c r="Y84" s="1">
        <v>0</v>
      </c>
      <c r="Z84" s="2">
        <v>-143453</v>
      </c>
      <c r="AA84" s="1">
        <v>686775</v>
      </c>
      <c r="AB84" s="1">
        <v>-37706</v>
      </c>
      <c r="AC84" s="2">
        <v>0</v>
      </c>
      <c r="AD84" s="2"/>
      <c r="AE84" s="1">
        <v>0</v>
      </c>
      <c r="AF84" s="2">
        <v>0</v>
      </c>
      <c r="AG84" s="2">
        <v>0</v>
      </c>
      <c r="AH84" s="1">
        <v>0</v>
      </c>
      <c r="AI84" s="1">
        <v>0</v>
      </c>
      <c r="AJ84" s="2">
        <v>4331</v>
      </c>
      <c r="AK84" s="1" t="s">
        <v>126</v>
      </c>
    </row>
    <row r="85" spans="1:39" x14ac:dyDescent="0.2">
      <c r="A85" s="36" t="s">
        <v>20</v>
      </c>
      <c r="B85" s="1">
        <v>0</v>
      </c>
      <c r="C85" s="1">
        <v>0</v>
      </c>
      <c r="D85" s="2">
        <v>0</v>
      </c>
      <c r="E85" s="1">
        <v>0</v>
      </c>
      <c r="F85" s="1"/>
      <c r="G85" s="1">
        <v>0</v>
      </c>
      <c r="H85" s="1">
        <v>0</v>
      </c>
      <c r="I85" s="1">
        <v>0</v>
      </c>
      <c r="J85" s="2">
        <v>0</v>
      </c>
      <c r="K85" s="1">
        <v>0</v>
      </c>
      <c r="L85" s="1">
        <v>0</v>
      </c>
      <c r="M85" s="1">
        <v>0</v>
      </c>
      <c r="N85" s="2">
        <v>24642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2">
        <v>0</v>
      </c>
      <c r="V85" s="1"/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2"/>
      <c r="AE85" s="1">
        <v>0</v>
      </c>
      <c r="AF85" s="1">
        <v>0</v>
      </c>
      <c r="AG85" s="2">
        <v>149</v>
      </c>
      <c r="AH85" s="1">
        <v>0</v>
      </c>
      <c r="AI85" s="1">
        <v>0</v>
      </c>
      <c r="AJ85" s="1">
        <v>0</v>
      </c>
      <c r="AK85" s="36" t="s">
        <v>127</v>
      </c>
      <c r="AL85" s="38"/>
    </row>
    <row r="86" spans="1:39" x14ac:dyDescent="0.2">
      <c r="A86" s="36" t="s">
        <v>21</v>
      </c>
      <c r="B86" s="1">
        <v>0</v>
      </c>
      <c r="C86" s="2">
        <v>0</v>
      </c>
      <c r="D86" s="2">
        <v>0</v>
      </c>
      <c r="E86" s="1">
        <v>0</v>
      </c>
      <c r="F86" s="1"/>
      <c r="G86" s="1">
        <v>0</v>
      </c>
      <c r="H86" s="1">
        <v>0</v>
      </c>
      <c r="I86" s="1">
        <v>0</v>
      </c>
      <c r="J86" s="2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/>
      <c r="W86" s="1">
        <v>0</v>
      </c>
      <c r="X86" s="1">
        <v>0</v>
      </c>
      <c r="Y86" s="2">
        <v>0</v>
      </c>
      <c r="Z86" s="1">
        <v>0</v>
      </c>
      <c r="AA86" s="1">
        <v>0</v>
      </c>
      <c r="AB86" s="1">
        <v>0</v>
      </c>
      <c r="AC86" s="1">
        <v>0</v>
      </c>
      <c r="AD86" s="2"/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2">
        <v>0</v>
      </c>
      <c r="AK86" s="36" t="s">
        <v>128</v>
      </c>
      <c r="AL86" s="38"/>
    </row>
    <row r="87" spans="1:39" x14ac:dyDescent="0.2">
      <c r="A87" s="36" t="s">
        <v>328</v>
      </c>
      <c r="B87" s="1">
        <v>0</v>
      </c>
      <c r="C87" s="2">
        <v>0</v>
      </c>
      <c r="D87" s="2">
        <v>0</v>
      </c>
      <c r="E87" s="1">
        <v>5028</v>
      </c>
      <c r="F87" s="1"/>
      <c r="G87" s="1">
        <v>0</v>
      </c>
      <c r="H87" s="1">
        <v>0</v>
      </c>
      <c r="I87" s="1">
        <v>0</v>
      </c>
      <c r="J87" s="2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/>
      <c r="W87" s="1">
        <v>0</v>
      </c>
      <c r="X87" s="1">
        <v>0</v>
      </c>
      <c r="Y87" s="2">
        <v>-127078</v>
      </c>
      <c r="Z87" s="1">
        <v>0</v>
      </c>
      <c r="AA87" s="1">
        <v>0</v>
      </c>
      <c r="AB87" s="1">
        <v>0</v>
      </c>
      <c r="AC87" s="1">
        <v>0</v>
      </c>
      <c r="AD87" s="2"/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2">
        <v>0</v>
      </c>
      <c r="AK87" s="36" t="s">
        <v>332</v>
      </c>
      <c r="AL87" s="38"/>
    </row>
    <row r="88" spans="1:39" x14ac:dyDescent="0.2">
      <c r="A88" s="36" t="s">
        <v>22</v>
      </c>
      <c r="B88" s="1">
        <v>0</v>
      </c>
      <c r="C88" s="1">
        <v>0</v>
      </c>
      <c r="D88" s="2">
        <v>0</v>
      </c>
      <c r="E88" s="1">
        <v>0</v>
      </c>
      <c r="F88" s="1"/>
      <c r="G88" s="1">
        <v>0</v>
      </c>
      <c r="H88" s="1">
        <v>0</v>
      </c>
      <c r="I88" s="1">
        <v>0</v>
      </c>
      <c r="J88" s="2">
        <v>0</v>
      </c>
      <c r="K88" s="1">
        <v>0</v>
      </c>
      <c r="L88" s="1">
        <v>0</v>
      </c>
      <c r="M88" s="1">
        <v>0</v>
      </c>
      <c r="N88" s="1">
        <v>-9000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-13348</v>
      </c>
      <c r="U88" s="1">
        <v>0</v>
      </c>
      <c r="V88" s="1"/>
      <c r="W88" s="1">
        <v>0</v>
      </c>
      <c r="X88" s="1">
        <v>0</v>
      </c>
      <c r="Y88" s="2">
        <v>0</v>
      </c>
      <c r="Z88" s="1">
        <v>0</v>
      </c>
      <c r="AA88" s="1">
        <v>0</v>
      </c>
      <c r="AB88" s="1">
        <v>0</v>
      </c>
      <c r="AC88" s="1">
        <v>0</v>
      </c>
      <c r="AD88" s="2"/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36" t="s">
        <v>129</v>
      </c>
      <c r="AL88" s="38"/>
    </row>
    <row r="89" spans="1:39" x14ac:dyDescent="0.2">
      <c r="A89" s="36" t="s">
        <v>23</v>
      </c>
      <c r="B89" s="1">
        <v>0</v>
      </c>
      <c r="C89" s="1">
        <v>0</v>
      </c>
      <c r="D89" s="1">
        <v>0</v>
      </c>
      <c r="E89" s="1">
        <v>0</v>
      </c>
      <c r="F89" s="1"/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2">
        <v>6306</v>
      </c>
      <c r="R89" s="1">
        <v>0</v>
      </c>
      <c r="S89" s="1">
        <v>0</v>
      </c>
      <c r="T89" s="1">
        <v>0</v>
      </c>
      <c r="U89" s="1">
        <v>0</v>
      </c>
      <c r="V89" s="1"/>
      <c r="W89" s="1">
        <v>0</v>
      </c>
      <c r="X89" s="1">
        <v>0</v>
      </c>
      <c r="Y89" s="1">
        <v>0</v>
      </c>
      <c r="Z89" s="2">
        <v>0</v>
      </c>
      <c r="AA89" s="1">
        <v>0</v>
      </c>
      <c r="AB89" s="1">
        <v>0</v>
      </c>
      <c r="AC89" s="1">
        <v>0</v>
      </c>
      <c r="AD89" s="2"/>
      <c r="AE89" s="1">
        <v>0</v>
      </c>
      <c r="AF89" s="2">
        <v>0</v>
      </c>
      <c r="AG89" s="1">
        <v>0</v>
      </c>
      <c r="AH89" s="1">
        <v>0</v>
      </c>
      <c r="AI89" s="1">
        <v>0</v>
      </c>
      <c r="AJ89" s="1">
        <v>0</v>
      </c>
      <c r="AK89" s="36" t="s">
        <v>130</v>
      </c>
      <c r="AL89" s="38"/>
    </row>
    <row r="90" spans="1:39" x14ac:dyDescent="0.2">
      <c r="A90" s="36" t="s">
        <v>24</v>
      </c>
      <c r="B90" s="1">
        <v>0</v>
      </c>
      <c r="C90" s="1">
        <v>0</v>
      </c>
      <c r="D90" s="1">
        <v>0</v>
      </c>
      <c r="E90" s="1">
        <v>0</v>
      </c>
      <c r="F90" s="1"/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-7549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2">
        <v>0</v>
      </c>
      <c r="V90" s="1"/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2"/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 t="s">
        <v>131</v>
      </c>
    </row>
    <row r="91" spans="1:39" x14ac:dyDescent="0.2">
      <c r="A91" s="1" t="s">
        <v>25</v>
      </c>
      <c r="B91" s="1">
        <v>0</v>
      </c>
      <c r="C91" s="1">
        <v>0</v>
      </c>
      <c r="D91" s="1">
        <v>0</v>
      </c>
      <c r="E91" s="1">
        <v>0</v>
      </c>
      <c r="F91" s="1"/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2">
        <v>11594</v>
      </c>
      <c r="R91" s="1">
        <v>0</v>
      </c>
      <c r="S91" s="1">
        <v>0</v>
      </c>
      <c r="T91" s="1">
        <v>0</v>
      </c>
      <c r="U91" s="1">
        <v>0</v>
      </c>
      <c r="V91" s="1"/>
      <c r="W91" s="1">
        <v>-25245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2"/>
      <c r="AE91" s="1">
        <v>0</v>
      </c>
      <c r="AF91" s="2">
        <v>0</v>
      </c>
      <c r="AG91" s="1">
        <v>0</v>
      </c>
      <c r="AH91" s="1">
        <v>0</v>
      </c>
      <c r="AI91" s="1">
        <v>0</v>
      </c>
      <c r="AJ91" s="1">
        <v>0</v>
      </c>
      <c r="AK91" s="1" t="s">
        <v>132</v>
      </c>
    </row>
    <row r="92" spans="1:39" x14ac:dyDescent="0.2">
      <c r="A92" s="1" t="s">
        <v>26</v>
      </c>
      <c r="B92" s="1">
        <v>0</v>
      </c>
      <c r="C92" s="2">
        <v>365304</v>
      </c>
      <c r="D92" s="2">
        <v>0</v>
      </c>
      <c r="E92" s="2">
        <v>227299</v>
      </c>
      <c r="F92" s="1"/>
      <c r="G92" s="2">
        <v>3076825</v>
      </c>
      <c r="H92" s="1">
        <v>0</v>
      </c>
      <c r="I92" s="2">
        <v>0</v>
      </c>
      <c r="J92" s="1">
        <v>0</v>
      </c>
      <c r="K92" s="2">
        <v>30276440</v>
      </c>
      <c r="L92" s="2">
        <v>202925</v>
      </c>
      <c r="M92" s="1">
        <v>0</v>
      </c>
      <c r="N92" s="1">
        <v>0</v>
      </c>
      <c r="O92" s="1">
        <v>0</v>
      </c>
      <c r="P92" s="2">
        <v>178869</v>
      </c>
      <c r="Q92" s="1">
        <v>0</v>
      </c>
      <c r="R92" s="2">
        <v>35016</v>
      </c>
      <c r="S92" s="1">
        <v>0</v>
      </c>
      <c r="T92" s="1">
        <v>0</v>
      </c>
      <c r="U92" s="1">
        <v>0</v>
      </c>
      <c r="V92" s="1"/>
      <c r="W92" s="2">
        <v>146087</v>
      </c>
      <c r="X92" s="2">
        <v>0</v>
      </c>
      <c r="Y92" s="1">
        <v>0</v>
      </c>
      <c r="Z92" s="1">
        <v>0</v>
      </c>
      <c r="AA92" s="2">
        <v>1544043</v>
      </c>
      <c r="AB92" s="1">
        <v>0</v>
      </c>
      <c r="AC92" s="2">
        <v>0</v>
      </c>
      <c r="AD92" s="1"/>
      <c r="AE92" s="1">
        <v>0</v>
      </c>
      <c r="AF92" s="1">
        <v>0</v>
      </c>
      <c r="AG92" s="1">
        <v>0</v>
      </c>
      <c r="AH92" s="1">
        <v>0</v>
      </c>
      <c r="AI92" s="2">
        <v>126194</v>
      </c>
      <c r="AJ92" s="2">
        <v>0</v>
      </c>
      <c r="AK92" s="1" t="s">
        <v>133</v>
      </c>
    </row>
    <row r="93" spans="1:39" x14ac:dyDescent="0.2">
      <c r="A93" s="1" t="s">
        <v>27</v>
      </c>
      <c r="B93" s="1">
        <v>0</v>
      </c>
      <c r="C93" s="1">
        <v>0</v>
      </c>
      <c r="D93" s="1">
        <v>0</v>
      </c>
      <c r="E93" s="1">
        <v>0</v>
      </c>
      <c r="F93" s="1"/>
      <c r="G93" s="1">
        <v>0</v>
      </c>
      <c r="H93" s="2">
        <v>-157862</v>
      </c>
      <c r="I93" s="1">
        <v>0</v>
      </c>
      <c r="J93" s="2">
        <v>-113000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2">
        <v>83742</v>
      </c>
      <c r="R93" s="1">
        <v>0</v>
      </c>
      <c r="S93" s="1">
        <v>0</v>
      </c>
      <c r="T93" s="1">
        <v>0</v>
      </c>
      <c r="U93" s="1">
        <v>0</v>
      </c>
      <c r="V93" s="1"/>
      <c r="W93" s="1">
        <v>454666</v>
      </c>
      <c r="X93" s="1">
        <v>0</v>
      </c>
      <c r="Y93" s="1">
        <v>0</v>
      </c>
      <c r="Z93" s="1">
        <v>0</v>
      </c>
      <c r="AA93" s="2">
        <v>0</v>
      </c>
      <c r="AB93" s="1">
        <v>0</v>
      </c>
      <c r="AC93" s="1">
        <v>0</v>
      </c>
      <c r="AD93" s="2"/>
      <c r="AE93" s="1">
        <v>0</v>
      </c>
      <c r="AF93" s="2">
        <v>0</v>
      </c>
      <c r="AG93" s="1">
        <v>0</v>
      </c>
      <c r="AH93" s="1">
        <v>0</v>
      </c>
      <c r="AI93" s="1">
        <v>0</v>
      </c>
      <c r="AJ93" s="1">
        <v>0</v>
      </c>
      <c r="AK93" s="1" t="s">
        <v>134</v>
      </c>
    </row>
    <row r="94" spans="1:39" x14ac:dyDescent="0.2">
      <c r="A94" s="1" t="s">
        <v>28</v>
      </c>
      <c r="B94" s="1">
        <v>0</v>
      </c>
      <c r="C94" s="2">
        <v>-11919</v>
      </c>
      <c r="D94" s="1">
        <v>0</v>
      </c>
      <c r="E94" s="2">
        <v>52743</v>
      </c>
      <c r="F94" s="2"/>
      <c r="G94" s="2">
        <v>41443381</v>
      </c>
      <c r="H94" s="2">
        <v>378688</v>
      </c>
      <c r="I94" s="2">
        <v>0</v>
      </c>
      <c r="J94" s="2">
        <v>13800</v>
      </c>
      <c r="K94" s="1">
        <v>0</v>
      </c>
      <c r="L94" s="2">
        <v>-405042</v>
      </c>
      <c r="M94" s="1">
        <v>0</v>
      </c>
      <c r="N94" s="2">
        <v>67071</v>
      </c>
      <c r="O94" s="2">
        <v>622820</v>
      </c>
      <c r="P94" s="2">
        <v>226432</v>
      </c>
      <c r="Q94" s="2">
        <v>403900</v>
      </c>
      <c r="R94" s="1">
        <v>0</v>
      </c>
      <c r="S94" s="2">
        <v>0</v>
      </c>
      <c r="T94" s="1">
        <v>0</v>
      </c>
      <c r="U94" s="2">
        <v>12034</v>
      </c>
      <c r="V94" s="1"/>
      <c r="W94" s="2">
        <v>99090</v>
      </c>
      <c r="X94" s="2">
        <v>64835</v>
      </c>
      <c r="Y94" s="2">
        <v>1139924</v>
      </c>
      <c r="Z94" s="2">
        <v>780721</v>
      </c>
      <c r="AA94" s="1">
        <v>0</v>
      </c>
      <c r="AB94" s="1">
        <v>0</v>
      </c>
      <c r="AC94" s="2">
        <v>0</v>
      </c>
      <c r="AD94" s="1"/>
      <c r="AE94" s="1">
        <v>0</v>
      </c>
      <c r="AF94" s="2">
        <v>0</v>
      </c>
      <c r="AG94" s="1">
        <v>0</v>
      </c>
      <c r="AH94" s="1">
        <v>0</v>
      </c>
      <c r="AI94" s="2">
        <v>1021664</v>
      </c>
      <c r="AJ94" s="2">
        <v>0</v>
      </c>
      <c r="AK94" s="1" t="s">
        <v>135</v>
      </c>
    </row>
    <row r="95" spans="1:39" s="38" customFormat="1" x14ac:dyDescent="0.2">
      <c r="A95" s="36" t="s">
        <v>29</v>
      </c>
      <c r="B95" s="37">
        <v>418520</v>
      </c>
      <c r="C95" s="37">
        <v>1431046</v>
      </c>
      <c r="D95" s="37">
        <v>2042421</v>
      </c>
      <c r="E95" s="37">
        <v>1024676</v>
      </c>
      <c r="F95" s="37"/>
      <c r="G95" s="37">
        <v>49136306</v>
      </c>
      <c r="H95" s="37">
        <v>513383</v>
      </c>
      <c r="I95" s="37">
        <v>4112456</v>
      </c>
      <c r="J95" s="37">
        <v>-840492</v>
      </c>
      <c r="K95" s="37">
        <v>30276440</v>
      </c>
      <c r="L95" s="37">
        <v>82755</v>
      </c>
      <c r="M95" s="37">
        <v>38213</v>
      </c>
      <c r="N95" s="37">
        <v>-966625</v>
      </c>
      <c r="O95" s="37">
        <v>2534964</v>
      </c>
      <c r="P95" s="37">
        <v>3270694</v>
      </c>
      <c r="Q95" s="37">
        <v>23488476</v>
      </c>
      <c r="R95" s="37">
        <v>117034</v>
      </c>
      <c r="S95" s="37">
        <v>0</v>
      </c>
      <c r="T95" s="37">
        <v>-34911</v>
      </c>
      <c r="U95" s="37">
        <v>2762999</v>
      </c>
      <c r="V95" s="37"/>
      <c r="W95" s="37">
        <v>934569</v>
      </c>
      <c r="X95" s="37">
        <v>724635</v>
      </c>
      <c r="Y95" s="37">
        <v>1101018</v>
      </c>
      <c r="Z95" s="37">
        <v>832854</v>
      </c>
      <c r="AA95" s="37">
        <v>27618070</v>
      </c>
      <c r="AB95" s="37">
        <v>396294</v>
      </c>
      <c r="AC95" s="37">
        <v>0</v>
      </c>
      <c r="AD95" s="37"/>
      <c r="AE95" s="36">
        <v>0</v>
      </c>
      <c r="AF95" s="37">
        <v>315045</v>
      </c>
      <c r="AG95" s="37">
        <v>149</v>
      </c>
      <c r="AH95" s="36">
        <v>0</v>
      </c>
      <c r="AI95" s="37">
        <v>1287083</v>
      </c>
      <c r="AJ95" s="37">
        <v>4331</v>
      </c>
      <c r="AK95" s="36" t="s">
        <v>136</v>
      </c>
      <c r="AL95"/>
      <c r="AM95"/>
    </row>
    <row r="96" spans="1:39" x14ac:dyDescent="0.2">
      <c r="A96" s="1" t="s">
        <v>30</v>
      </c>
      <c r="B96" s="1">
        <v>0</v>
      </c>
      <c r="C96" s="1">
        <v>0</v>
      </c>
      <c r="D96" s="1">
        <v>0</v>
      </c>
      <c r="E96" s="1">
        <v>0</v>
      </c>
      <c r="F96" s="2"/>
      <c r="G96" s="1">
        <v>0</v>
      </c>
      <c r="H96" s="2">
        <v>597325</v>
      </c>
      <c r="I96" s="1">
        <v>0</v>
      </c>
      <c r="J96" s="2">
        <v>161737</v>
      </c>
      <c r="K96" s="1">
        <v>0</v>
      </c>
      <c r="L96" s="1">
        <v>0</v>
      </c>
      <c r="M96" s="2">
        <v>0</v>
      </c>
      <c r="N96" s="1">
        <v>0</v>
      </c>
      <c r="O96" s="1">
        <v>0</v>
      </c>
      <c r="P96" s="1">
        <v>0</v>
      </c>
      <c r="Q96" s="2">
        <v>18967524</v>
      </c>
      <c r="R96" s="1">
        <v>0</v>
      </c>
      <c r="S96" s="1">
        <v>0</v>
      </c>
      <c r="T96" s="1">
        <v>0</v>
      </c>
      <c r="U96" s="2">
        <v>1094054</v>
      </c>
      <c r="V96" s="1"/>
      <c r="W96" s="2">
        <v>232677</v>
      </c>
      <c r="X96" s="1">
        <v>0</v>
      </c>
      <c r="Y96" s="1">
        <v>0</v>
      </c>
      <c r="Z96" s="1">
        <v>0</v>
      </c>
      <c r="AA96" s="1">
        <v>0</v>
      </c>
      <c r="AB96" s="1">
        <v>197228</v>
      </c>
      <c r="AC96" s="2">
        <v>0</v>
      </c>
      <c r="AD96" s="1"/>
      <c r="AE96" s="1">
        <v>0</v>
      </c>
      <c r="AF96" s="2">
        <v>0</v>
      </c>
      <c r="AG96" s="2">
        <v>0</v>
      </c>
      <c r="AH96" s="1">
        <v>0</v>
      </c>
      <c r="AI96" s="2">
        <v>43623</v>
      </c>
      <c r="AJ96" s="2">
        <v>0</v>
      </c>
      <c r="AK96" s="1" t="s">
        <v>137</v>
      </c>
    </row>
    <row r="97" spans="1:39" x14ac:dyDescent="0.2">
      <c r="A97" s="1" t="s">
        <v>31</v>
      </c>
      <c r="B97" s="1">
        <v>0</v>
      </c>
      <c r="C97" s="1">
        <v>0</v>
      </c>
      <c r="D97" s="1">
        <v>0</v>
      </c>
      <c r="E97" s="2">
        <v>328467</v>
      </c>
      <c r="F97" s="1"/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2">
        <v>260471</v>
      </c>
      <c r="R97" s="1">
        <v>0</v>
      </c>
      <c r="S97" s="1">
        <v>0</v>
      </c>
      <c r="T97" s="1">
        <v>0</v>
      </c>
      <c r="U97" s="1">
        <v>0</v>
      </c>
      <c r="V97" s="1"/>
      <c r="W97" s="1">
        <v>0</v>
      </c>
      <c r="X97" s="1">
        <v>0</v>
      </c>
      <c r="Y97" s="1">
        <v>0</v>
      </c>
      <c r="Z97" s="1">
        <v>0</v>
      </c>
      <c r="AA97" s="1">
        <v>24779523</v>
      </c>
      <c r="AB97" s="1">
        <v>0</v>
      </c>
      <c r="AC97" s="1">
        <v>0</v>
      </c>
      <c r="AD97" s="2"/>
      <c r="AE97" s="1">
        <v>0</v>
      </c>
      <c r="AF97" s="2">
        <v>0</v>
      </c>
      <c r="AG97" s="1">
        <v>0</v>
      </c>
      <c r="AH97" s="1">
        <v>0</v>
      </c>
      <c r="AI97" s="1">
        <v>0</v>
      </c>
      <c r="AJ97" s="1">
        <v>14386</v>
      </c>
      <c r="AK97" s="1" t="s">
        <v>138</v>
      </c>
    </row>
    <row r="98" spans="1:39" x14ac:dyDescent="0.2">
      <c r="A98" s="1" t="s">
        <v>32</v>
      </c>
      <c r="B98" s="2">
        <v>20265</v>
      </c>
      <c r="C98" s="1">
        <v>0</v>
      </c>
      <c r="D98" s="2">
        <v>132903</v>
      </c>
      <c r="E98" s="2">
        <v>153772</v>
      </c>
      <c r="F98" s="2"/>
      <c r="G98" s="1">
        <v>0</v>
      </c>
      <c r="H98" s="2">
        <v>240534</v>
      </c>
      <c r="I98" s="2">
        <v>1247058</v>
      </c>
      <c r="J98" s="2">
        <v>152913</v>
      </c>
      <c r="K98" s="2">
        <v>23486194</v>
      </c>
      <c r="L98" s="1">
        <v>2094</v>
      </c>
      <c r="M98" s="1">
        <v>0</v>
      </c>
      <c r="N98" s="2">
        <v>145328</v>
      </c>
      <c r="O98" s="1">
        <v>0</v>
      </c>
      <c r="P98" s="2">
        <v>86149</v>
      </c>
      <c r="Q98" s="2">
        <v>688347</v>
      </c>
      <c r="R98" s="1">
        <v>0</v>
      </c>
      <c r="S98" s="1">
        <v>0</v>
      </c>
      <c r="T98" s="1">
        <v>0</v>
      </c>
      <c r="U98" s="2">
        <v>690546</v>
      </c>
      <c r="V98" s="1"/>
      <c r="W98" s="1">
        <v>0</v>
      </c>
      <c r="X98" s="1">
        <v>0</v>
      </c>
      <c r="Y98" s="1">
        <v>0</v>
      </c>
      <c r="Z98" s="1">
        <v>0</v>
      </c>
      <c r="AA98" s="2">
        <v>721940</v>
      </c>
      <c r="AB98" s="1">
        <v>0</v>
      </c>
      <c r="AC98" s="1">
        <v>0</v>
      </c>
      <c r="AD98" s="1"/>
      <c r="AE98" s="1">
        <v>0</v>
      </c>
      <c r="AF98" s="2">
        <v>0</v>
      </c>
      <c r="AG98" s="1">
        <v>0</v>
      </c>
      <c r="AH98" s="1">
        <v>0</v>
      </c>
      <c r="AI98" s="1">
        <v>0</v>
      </c>
      <c r="AJ98" s="1">
        <v>0</v>
      </c>
      <c r="AK98" s="1" t="s">
        <v>139</v>
      </c>
    </row>
    <row r="99" spans="1:39" x14ac:dyDescent="0.2">
      <c r="A99" s="1" t="s">
        <v>33</v>
      </c>
      <c r="B99" s="2">
        <v>639119</v>
      </c>
      <c r="C99" s="2">
        <v>560827</v>
      </c>
      <c r="D99" s="2">
        <v>1178481</v>
      </c>
      <c r="E99" s="2">
        <v>202798</v>
      </c>
      <c r="F99" s="2"/>
      <c r="G99" s="2">
        <v>2564101</v>
      </c>
      <c r="H99" s="2">
        <v>340070</v>
      </c>
      <c r="I99" s="2">
        <v>2537725</v>
      </c>
      <c r="J99" s="2">
        <v>264412</v>
      </c>
      <c r="K99" s="2">
        <v>1227981</v>
      </c>
      <c r="L99" s="2">
        <v>837588</v>
      </c>
      <c r="M99" s="2">
        <v>134239</v>
      </c>
      <c r="N99" s="2">
        <v>448464</v>
      </c>
      <c r="O99" s="2">
        <v>1475623</v>
      </c>
      <c r="P99" s="2">
        <v>1916509</v>
      </c>
      <c r="Q99" s="2">
        <v>2310080</v>
      </c>
      <c r="R99" s="2">
        <v>30450</v>
      </c>
      <c r="S99" s="2">
        <v>23243</v>
      </c>
      <c r="T99" s="1">
        <v>15568</v>
      </c>
      <c r="U99" s="2">
        <v>444142</v>
      </c>
      <c r="V99" s="2"/>
      <c r="W99" s="2">
        <v>346731</v>
      </c>
      <c r="X99" s="2">
        <v>523756</v>
      </c>
      <c r="Y99" s="2">
        <v>267067</v>
      </c>
      <c r="Z99" s="2">
        <v>343706</v>
      </c>
      <c r="AA99" s="2">
        <v>1145673</v>
      </c>
      <c r="AB99" s="1">
        <v>34719</v>
      </c>
      <c r="AC99" s="2">
        <v>2900</v>
      </c>
      <c r="AD99" s="2"/>
      <c r="AE99" s="1">
        <v>33481</v>
      </c>
      <c r="AF99" s="2">
        <v>118392</v>
      </c>
      <c r="AG99" s="2">
        <v>6252</v>
      </c>
      <c r="AH99" s="1">
        <v>25841</v>
      </c>
      <c r="AI99" s="2">
        <v>467953</v>
      </c>
      <c r="AJ99" s="2">
        <v>0</v>
      </c>
      <c r="AK99" s="1" t="s">
        <v>140</v>
      </c>
    </row>
    <row r="100" spans="1:39" x14ac:dyDescent="0.2">
      <c r="A100" s="1" t="s">
        <v>34</v>
      </c>
      <c r="B100" s="1">
        <v>0</v>
      </c>
      <c r="C100" s="1">
        <v>0</v>
      </c>
      <c r="D100" s="2">
        <v>36165</v>
      </c>
      <c r="E100" s="1">
        <v>0</v>
      </c>
      <c r="F100" s="1"/>
      <c r="G100" s="1">
        <v>0</v>
      </c>
      <c r="H100" s="1">
        <v>0</v>
      </c>
      <c r="I100" s="2">
        <v>3016789</v>
      </c>
      <c r="J100" s="1">
        <v>0</v>
      </c>
      <c r="K100" s="1">
        <v>0</v>
      </c>
      <c r="L100" s="2">
        <v>0</v>
      </c>
      <c r="M100" s="1">
        <v>0</v>
      </c>
      <c r="N100" s="2">
        <v>0</v>
      </c>
      <c r="O100" s="2">
        <v>111560</v>
      </c>
      <c r="P100" s="2">
        <v>95386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/>
      <c r="W100" s="1">
        <v>0</v>
      </c>
      <c r="X100" s="2">
        <v>0</v>
      </c>
      <c r="Y100" s="2">
        <v>0</v>
      </c>
      <c r="Z100" s="2">
        <v>1319225</v>
      </c>
      <c r="AA100" s="1">
        <v>50000</v>
      </c>
      <c r="AB100" s="1">
        <v>0</v>
      </c>
      <c r="AC100" s="2">
        <v>0</v>
      </c>
      <c r="AD100" s="1"/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 t="s">
        <v>141</v>
      </c>
    </row>
    <row r="101" spans="1:39" x14ac:dyDescent="0.2">
      <c r="A101" s="1" t="s">
        <v>35</v>
      </c>
      <c r="B101" s="1">
        <v>0</v>
      </c>
      <c r="C101" s="1">
        <v>0</v>
      </c>
      <c r="D101" s="2">
        <v>0</v>
      </c>
      <c r="E101" s="2">
        <v>29303</v>
      </c>
      <c r="F101" s="1"/>
      <c r="G101" s="1">
        <v>0</v>
      </c>
      <c r="H101" s="2">
        <v>805994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2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/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2">
        <v>0</v>
      </c>
      <c r="AD101" s="1"/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 t="s">
        <v>142</v>
      </c>
    </row>
    <row r="102" spans="1:39" x14ac:dyDescent="0.2">
      <c r="A102" s="1" t="s">
        <v>36</v>
      </c>
      <c r="B102" s="1">
        <v>0</v>
      </c>
      <c r="C102" s="2">
        <v>-46575</v>
      </c>
      <c r="D102" s="2">
        <v>28856</v>
      </c>
      <c r="E102" s="2">
        <v>50466</v>
      </c>
      <c r="F102" s="1"/>
      <c r="G102" s="1">
        <v>41405793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2">
        <v>62489</v>
      </c>
      <c r="Q102" s="2">
        <v>67164</v>
      </c>
      <c r="R102" s="1">
        <v>0</v>
      </c>
      <c r="S102" s="1">
        <v>0</v>
      </c>
      <c r="T102" s="1">
        <v>0</v>
      </c>
      <c r="U102" s="2">
        <v>0</v>
      </c>
      <c r="V102" s="1"/>
      <c r="W102" s="2">
        <v>0</v>
      </c>
      <c r="X102" s="2">
        <v>0</v>
      </c>
      <c r="Y102" s="1">
        <v>0</v>
      </c>
      <c r="Z102" s="1">
        <v>0</v>
      </c>
      <c r="AA102" s="1">
        <v>0</v>
      </c>
      <c r="AB102" s="1">
        <v>5217</v>
      </c>
      <c r="AC102" s="2">
        <v>0</v>
      </c>
      <c r="AD102" s="1"/>
      <c r="AE102" s="1">
        <v>0</v>
      </c>
      <c r="AF102" s="2">
        <v>0</v>
      </c>
      <c r="AG102" s="1">
        <v>0</v>
      </c>
      <c r="AH102" s="1">
        <v>0</v>
      </c>
      <c r="AI102" s="1">
        <v>0</v>
      </c>
      <c r="AJ102" s="1">
        <v>0</v>
      </c>
      <c r="AK102" s="1" t="s">
        <v>143</v>
      </c>
    </row>
    <row r="103" spans="1:39" x14ac:dyDescent="0.2">
      <c r="A103" s="1" t="s">
        <v>37</v>
      </c>
      <c r="B103" s="1">
        <v>0</v>
      </c>
      <c r="C103" s="1">
        <v>0</v>
      </c>
      <c r="D103" s="2">
        <v>0</v>
      </c>
      <c r="E103" s="1">
        <v>0</v>
      </c>
      <c r="F103" s="1"/>
      <c r="G103" s="2">
        <v>2887690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/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2">
        <v>0</v>
      </c>
      <c r="AD103" s="1"/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 t="s">
        <v>144</v>
      </c>
    </row>
    <row r="104" spans="1:39" x14ac:dyDescent="0.2">
      <c r="A104" s="1" t="s">
        <v>38</v>
      </c>
      <c r="B104" s="1">
        <v>0</v>
      </c>
      <c r="C104" s="1">
        <v>0</v>
      </c>
      <c r="D104" s="2">
        <v>0</v>
      </c>
      <c r="E104" s="1">
        <v>0</v>
      </c>
      <c r="F104" s="1"/>
      <c r="G104" s="2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/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2">
        <v>0</v>
      </c>
      <c r="AD104" s="1"/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 t="s">
        <v>145</v>
      </c>
    </row>
    <row r="105" spans="1:39" x14ac:dyDescent="0.2">
      <c r="A105" s="1" t="s">
        <v>39</v>
      </c>
      <c r="B105" s="1">
        <v>0</v>
      </c>
      <c r="C105" s="2">
        <v>36430</v>
      </c>
      <c r="D105" s="2">
        <v>0</v>
      </c>
      <c r="E105" s="1">
        <v>0</v>
      </c>
      <c r="F105" s="1"/>
      <c r="G105" s="2">
        <v>0</v>
      </c>
      <c r="H105" s="1">
        <v>0</v>
      </c>
      <c r="I105" s="1">
        <v>0</v>
      </c>
      <c r="J105" s="1">
        <v>0</v>
      </c>
      <c r="K105" s="2">
        <v>55000</v>
      </c>
      <c r="L105" s="1">
        <v>0</v>
      </c>
      <c r="M105" s="1">
        <v>0</v>
      </c>
      <c r="N105" s="1">
        <v>0</v>
      </c>
      <c r="O105" s="2">
        <v>45000</v>
      </c>
      <c r="P105" s="2">
        <v>302954</v>
      </c>
      <c r="Q105" s="1">
        <v>0</v>
      </c>
      <c r="R105" s="1">
        <v>0</v>
      </c>
      <c r="S105" s="1">
        <v>0</v>
      </c>
      <c r="T105" s="1">
        <v>0</v>
      </c>
      <c r="U105" s="1">
        <v>184000</v>
      </c>
      <c r="V105" s="1"/>
      <c r="W105" s="2">
        <v>25000</v>
      </c>
      <c r="X105" s="1">
        <v>0</v>
      </c>
      <c r="Y105" s="1">
        <v>0</v>
      </c>
      <c r="Z105" s="1">
        <v>29700</v>
      </c>
      <c r="AA105" s="1">
        <v>0</v>
      </c>
      <c r="AB105" s="1">
        <v>0</v>
      </c>
      <c r="AC105" s="2">
        <v>0</v>
      </c>
      <c r="AD105" s="1"/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 t="s">
        <v>146</v>
      </c>
    </row>
    <row r="106" spans="1:39" x14ac:dyDescent="0.2">
      <c r="A106" s="1" t="s">
        <v>40</v>
      </c>
      <c r="B106" s="1">
        <v>0</v>
      </c>
      <c r="C106" s="2">
        <v>43306</v>
      </c>
      <c r="D106" s="2">
        <v>0</v>
      </c>
      <c r="E106" s="1">
        <v>0</v>
      </c>
      <c r="F106" s="2"/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2">
        <v>217084</v>
      </c>
      <c r="P106" s="1">
        <v>0</v>
      </c>
      <c r="Q106" s="2">
        <v>173470</v>
      </c>
      <c r="R106" s="1">
        <v>0</v>
      </c>
      <c r="S106" s="1">
        <v>0</v>
      </c>
      <c r="T106" s="1">
        <v>0</v>
      </c>
      <c r="U106" s="1">
        <v>0</v>
      </c>
      <c r="V106" s="1"/>
      <c r="W106" s="1">
        <v>0</v>
      </c>
      <c r="X106" s="1">
        <v>0</v>
      </c>
      <c r="Y106" s="1">
        <v>0</v>
      </c>
      <c r="Z106" s="1">
        <v>0</v>
      </c>
      <c r="AA106" s="1">
        <v>590308</v>
      </c>
      <c r="AB106" s="1">
        <v>0</v>
      </c>
      <c r="AC106" s="1">
        <v>210</v>
      </c>
      <c r="AD106" s="1"/>
      <c r="AE106" s="1">
        <v>0</v>
      </c>
      <c r="AF106" s="2">
        <v>0</v>
      </c>
      <c r="AG106" s="1">
        <v>0</v>
      </c>
      <c r="AH106" s="1">
        <v>0</v>
      </c>
      <c r="AI106" s="1">
        <v>0</v>
      </c>
      <c r="AJ106" s="1">
        <v>0</v>
      </c>
      <c r="AK106" s="1" t="s">
        <v>147</v>
      </c>
    </row>
    <row r="107" spans="1:39" x14ac:dyDescent="0.2">
      <c r="A107" s="1" t="s">
        <v>41</v>
      </c>
      <c r="B107" s="1">
        <v>0</v>
      </c>
      <c r="C107" s="2">
        <v>101361</v>
      </c>
      <c r="D107" s="2">
        <v>0</v>
      </c>
      <c r="E107" s="1">
        <v>0</v>
      </c>
      <c r="F107" s="2"/>
      <c r="G107" s="1">
        <v>0</v>
      </c>
      <c r="H107" s="1">
        <v>0</v>
      </c>
      <c r="I107" s="2">
        <v>0</v>
      </c>
      <c r="J107" s="1">
        <v>18000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292</v>
      </c>
      <c r="V107" s="1"/>
      <c r="W107" s="1">
        <v>0</v>
      </c>
      <c r="X107" s="1">
        <v>15323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/>
      <c r="AE107" s="1">
        <v>0</v>
      </c>
      <c r="AF107" s="1">
        <v>0</v>
      </c>
      <c r="AG107" s="1">
        <v>0</v>
      </c>
      <c r="AH107" s="1">
        <v>200000</v>
      </c>
      <c r="AI107" s="1">
        <v>0</v>
      </c>
      <c r="AJ107" s="1">
        <v>0</v>
      </c>
      <c r="AK107" s="1" t="s">
        <v>148</v>
      </c>
    </row>
    <row r="108" spans="1:39" s="38" customFormat="1" x14ac:dyDescent="0.2">
      <c r="A108" s="36" t="s">
        <v>42</v>
      </c>
      <c r="B108" s="37">
        <v>659384</v>
      </c>
      <c r="C108" s="37">
        <v>695349</v>
      </c>
      <c r="D108" s="37">
        <v>1376405</v>
      </c>
      <c r="E108" s="37">
        <v>764806</v>
      </c>
      <c r="F108" s="37"/>
      <c r="G108" s="37">
        <v>46857584</v>
      </c>
      <c r="H108" s="37">
        <v>1983923</v>
      </c>
      <c r="I108" s="37">
        <v>6801572</v>
      </c>
      <c r="J108" s="37">
        <v>597062</v>
      </c>
      <c r="K108" s="37">
        <v>24769175</v>
      </c>
      <c r="L108" s="37">
        <v>839682</v>
      </c>
      <c r="M108" s="37">
        <v>134239</v>
      </c>
      <c r="N108" s="37">
        <v>593792</v>
      </c>
      <c r="O108" s="37">
        <v>1849267</v>
      </c>
      <c r="P108" s="37">
        <v>2463487</v>
      </c>
      <c r="Q108" s="37">
        <v>22467056</v>
      </c>
      <c r="R108" s="37">
        <v>30450</v>
      </c>
      <c r="S108" s="37">
        <v>23243</v>
      </c>
      <c r="T108" s="36">
        <v>15568</v>
      </c>
      <c r="U108" s="37">
        <v>2413034</v>
      </c>
      <c r="V108" s="37"/>
      <c r="W108" s="37">
        <v>604408</v>
      </c>
      <c r="X108" s="37">
        <v>539079</v>
      </c>
      <c r="Y108" s="37">
        <v>267067</v>
      </c>
      <c r="Z108" s="37">
        <v>1692631</v>
      </c>
      <c r="AA108" s="37">
        <v>27287444</v>
      </c>
      <c r="AB108" s="36">
        <v>237164</v>
      </c>
      <c r="AC108" s="37">
        <v>3110</v>
      </c>
      <c r="AD108" s="37"/>
      <c r="AE108" s="36">
        <v>33481</v>
      </c>
      <c r="AF108" s="37">
        <v>118392</v>
      </c>
      <c r="AG108" s="37">
        <v>6252</v>
      </c>
      <c r="AH108" s="36">
        <v>225841</v>
      </c>
      <c r="AI108" s="37">
        <v>511576</v>
      </c>
      <c r="AJ108" s="37">
        <v>14386</v>
      </c>
      <c r="AK108" s="36" t="s">
        <v>149</v>
      </c>
      <c r="AL108"/>
      <c r="AM108"/>
    </row>
    <row r="109" spans="1:39" s="38" customFormat="1" x14ac:dyDescent="0.2">
      <c r="A109" s="36" t="s">
        <v>43</v>
      </c>
      <c r="B109" s="37">
        <v>-240864</v>
      </c>
      <c r="C109" s="37">
        <v>735697</v>
      </c>
      <c r="D109" s="37">
        <v>666016</v>
      </c>
      <c r="E109" s="37">
        <v>259870</v>
      </c>
      <c r="F109" s="37"/>
      <c r="G109" s="37">
        <v>2278722</v>
      </c>
      <c r="H109" s="37">
        <v>-1470540</v>
      </c>
      <c r="I109" s="37">
        <v>-2689116</v>
      </c>
      <c r="J109" s="37">
        <v>-1437554</v>
      </c>
      <c r="K109" s="37">
        <v>5507265</v>
      </c>
      <c r="L109" s="37">
        <v>-756927</v>
      </c>
      <c r="M109" s="37">
        <v>-96026</v>
      </c>
      <c r="N109" s="37">
        <v>-1560417</v>
      </c>
      <c r="O109" s="37">
        <v>685697</v>
      </c>
      <c r="P109" s="37">
        <v>807207</v>
      </c>
      <c r="Q109" s="37">
        <v>1021420</v>
      </c>
      <c r="R109" s="37">
        <v>86584</v>
      </c>
      <c r="S109" s="37">
        <v>-23243</v>
      </c>
      <c r="T109" s="36">
        <v>-50479</v>
      </c>
      <c r="U109" s="37">
        <v>349965</v>
      </c>
      <c r="V109" s="37"/>
      <c r="W109" s="37">
        <v>330161</v>
      </c>
      <c r="X109" s="37">
        <v>185556</v>
      </c>
      <c r="Y109" s="37">
        <v>833951</v>
      </c>
      <c r="Z109" s="37">
        <v>-859777</v>
      </c>
      <c r="AA109" s="37">
        <v>330626</v>
      </c>
      <c r="AB109" s="36">
        <v>159130</v>
      </c>
      <c r="AC109" s="37">
        <v>-3110</v>
      </c>
      <c r="AD109" s="37"/>
      <c r="AE109" s="36">
        <v>-33481</v>
      </c>
      <c r="AF109" s="37">
        <v>196653</v>
      </c>
      <c r="AG109" s="37">
        <v>-6103</v>
      </c>
      <c r="AH109" s="36">
        <v>-225841</v>
      </c>
      <c r="AI109" s="37">
        <v>775507</v>
      </c>
      <c r="AJ109" s="37">
        <v>-10055</v>
      </c>
      <c r="AK109" s="36" t="s">
        <v>150</v>
      </c>
      <c r="AL109"/>
      <c r="AM109"/>
    </row>
    <row r="110" spans="1:39" s="38" customFormat="1" x14ac:dyDescent="0.2">
      <c r="A110" s="36" t="s">
        <v>44</v>
      </c>
      <c r="B110" s="36">
        <v>0</v>
      </c>
      <c r="C110" s="37">
        <v>61796</v>
      </c>
      <c r="D110" s="37">
        <v>27311</v>
      </c>
      <c r="E110" s="36">
        <v>0</v>
      </c>
      <c r="F110" s="36"/>
      <c r="G110" s="37">
        <v>464357</v>
      </c>
      <c r="H110" s="37">
        <v>12948</v>
      </c>
      <c r="I110" s="37">
        <v>400750</v>
      </c>
      <c r="J110" s="36">
        <v>0</v>
      </c>
      <c r="K110" s="37">
        <v>1560463</v>
      </c>
      <c r="L110" s="37">
        <v>33317</v>
      </c>
      <c r="M110" s="36">
        <v>0</v>
      </c>
      <c r="N110" s="37">
        <v>0</v>
      </c>
      <c r="O110" s="37">
        <v>-32438</v>
      </c>
      <c r="P110" s="37">
        <v>306506</v>
      </c>
      <c r="Q110" s="37">
        <v>238560</v>
      </c>
      <c r="R110" s="37">
        <v>5265</v>
      </c>
      <c r="S110" s="36">
        <v>0</v>
      </c>
      <c r="T110" s="36">
        <v>0</v>
      </c>
      <c r="U110" s="36">
        <v>18881</v>
      </c>
      <c r="V110" s="36"/>
      <c r="W110" s="37">
        <v>27893</v>
      </c>
      <c r="X110" s="37">
        <v>84656</v>
      </c>
      <c r="Y110" s="37">
        <v>552655</v>
      </c>
      <c r="Z110" s="36">
        <v>0</v>
      </c>
      <c r="AA110" s="36">
        <v>154800</v>
      </c>
      <c r="AB110" s="36">
        <v>67932</v>
      </c>
      <c r="AC110" s="36">
        <v>0</v>
      </c>
      <c r="AD110" s="36"/>
      <c r="AE110" s="36">
        <v>0</v>
      </c>
      <c r="AF110" s="37">
        <v>41821</v>
      </c>
      <c r="AG110" s="36">
        <v>0</v>
      </c>
      <c r="AH110" s="36">
        <v>0</v>
      </c>
      <c r="AI110" s="36">
        <v>0</v>
      </c>
      <c r="AJ110" s="37">
        <v>0</v>
      </c>
      <c r="AK110" s="36" t="s">
        <v>151</v>
      </c>
      <c r="AL110"/>
      <c r="AM110"/>
    </row>
    <row r="111" spans="1:39" s="38" customFormat="1" x14ac:dyDescent="0.2">
      <c r="A111" s="36" t="s">
        <v>45</v>
      </c>
      <c r="B111" s="37">
        <v>-240864</v>
      </c>
      <c r="C111" s="37">
        <v>673901</v>
      </c>
      <c r="D111" s="37">
        <v>638705</v>
      </c>
      <c r="E111" s="37">
        <v>259870</v>
      </c>
      <c r="F111" s="37"/>
      <c r="G111" s="37">
        <v>1814365</v>
      </c>
      <c r="H111" s="37">
        <v>-1483488</v>
      </c>
      <c r="I111" s="37">
        <v>-3089866</v>
      </c>
      <c r="J111" s="37">
        <v>-1437554</v>
      </c>
      <c r="K111" s="37">
        <v>3946802</v>
      </c>
      <c r="L111" s="37">
        <v>-790244</v>
      </c>
      <c r="M111" s="37">
        <v>-96026</v>
      </c>
      <c r="N111" s="37">
        <v>-1560417</v>
      </c>
      <c r="O111" s="37">
        <v>718135</v>
      </c>
      <c r="P111" s="37">
        <v>500701</v>
      </c>
      <c r="Q111" s="37">
        <v>782860</v>
      </c>
      <c r="R111" s="37">
        <v>81319</v>
      </c>
      <c r="S111" s="37">
        <v>-23243</v>
      </c>
      <c r="T111" s="36">
        <v>-50479</v>
      </c>
      <c r="U111" s="37">
        <v>331084</v>
      </c>
      <c r="V111" s="37"/>
      <c r="W111" s="37">
        <v>302268</v>
      </c>
      <c r="X111" s="37">
        <v>100900</v>
      </c>
      <c r="Y111" s="37">
        <v>281296</v>
      </c>
      <c r="Z111" s="37">
        <v>-859777</v>
      </c>
      <c r="AA111" s="37">
        <v>175826</v>
      </c>
      <c r="AB111" s="36">
        <v>91198</v>
      </c>
      <c r="AC111" s="37">
        <v>-3110</v>
      </c>
      <c r="AD111" s="37"/>
      <c r="AE111" s="36">
        <v>-33481</v>
      </c>
      <c r="AF111" s="37">
        <v>154832</v>
      </c>
      <c r="AG111" s="37">
        <v>-6103</v>
      </c>
      <c r="AH111" s="36">
        <v>-225841</v>
      </c>
      <c r="AI111" s="37">
        <v>775507</v>
      </c>
      <c r="AJ111" s="37">
        <v>-10055</v>
      </c>
      <c r="AK111" s="36" t="s">
        <v>152</v>
      </c>
      <c r="AL111"/>
      <c r="AM111"/>
    </row>
    <row r="112" spans="1:39" s="38" customFormat="1" x14ac:dyDescent="0.2">
      <c r="A112" s="36" t="s">
        <v>46</v>
      </c>
      <c r="B112" s="36">
        <v>0</v>
      </c>
      <c r="C112" s="36">
        <v>0</v>
      </c>
      <c r="D112" s="37">
        <v>0</v>
      </c>
      <c r="E112" s="36">
        <v>0</v>
      </c>
      <c r="F112" s="36"/>
      <c r="G112" s="36">
        <v>0</v>
      </c>
      <c r="H112" s="36">
        <v>0</v>
      </c>
      <c r="I112" s="36">
        <v>0</v>
      </c>
      <c r="J112" s="37">
        <v>0</v>
      </c>
      <c r="K112" s="36">
        <v>0</v>
      </c>
      <c r="L112" s="36">
        <v>0</v>
      </c>
      <c r="M112" s="36">
        <v>0</v>
      </c>
      <c r="N112" s="36">
        <v>0</v>
      </c>
      <c r="O112" s="36">
        <v>0</v>
      </c>
      <c r="P112" s="36">
        <v>0</v>
      </c>
      <c r="Q112" s="36">
        <v>0</v>
      </c>
      <c r="R112" s="36">
        <v>0</v>
      </c>
      <c r="S112" s="36">
        <v>0</v>
      </c>
      <c r="T112" s="36">
        <v>0</v>
      </c>
      <c r="U112" s="36">
        <v>0</v>
      </c>
      <c r="V112" s="36"/>
      <c r="W112" s="36">
        <v>-1397</v>
      </c>
      <c r="X112" s="36">
        <v>0</v>
      </c>
      <c r="Y112" s="36">
        <v>0</v>
      </c>
      <c r="Z112" s="36">
        <v>0</v>
      </c>
      <c r="AA112" s="36">
        <v>0</v>
      </c>
      <c r="AB112" s="36">
        <v>0</v>
      </c>
      <c r="AC112" s="37">
        <v>0</v>
      </c>
      <c r="AD112" s="37"/>
      <c r="AE112" s="36">
        <v>0</v>
      </c>
      <c r="AF112" s="36">
        <v>0</v>
      </c>
      <c r="AG112" s="36">
        <v>0</v>
      </c>
      <c r="AH112" s="36">
        <v>0</v>
      </c>
      <c r="AI112" s="36">
        <v>0</v>
      </c>
      <c r="AJ112" s="36">
        <v>0</v>
      </c>
      <c r="AK112" s="36" t="s">
        <v>153</v>
      </c>
      <c r="AL112"/>
      <c r="AM112"/>
    </row>
    <row r="113" spans="1:39" s="38" customFormat="1" x14ac:dyDescent="0.2">
      <c r="A113" s="36" t="s">
        <v>47</v>
      </c>
      <c r="B113" s="37">
        <v>-240864</v>
      </c>
      <c r="C113" s="37">
        <v>673901</v>
      </c>
      <c r="D113" s="37">
        <v>638705</v>
      </c>
      <c r="E113" s="37">
        <v>259870</v>
      </c>
      <c r="F113" s="37"/>
      <c r="G113" s="37">
        <v>1814365</v>
      </c>
      <c r="H113" s="37">
        <v>-1483488</v>
      </c>
      <c r="I113" s="37">
        <v>-3089866</v>
      </c>
      <c r="J113" s="37">
        <v>-1437554</v>
      </c>
      <c r="K113" s="37">
        <v>3946802</v>
      </c>
      <c r="L113" s="37">
        <v>-790244</v>
      </c>
      <c r="M113" s="37">
        <v>-96026</v>
      </c>
      <c r="N113" s="37">
        <v>-1560417</v>
      </c>
      <c r="O113" s="37">
        <v>718135</v>
      </c>
      <c r="P113" s="37">
        <v>500701</v>
      </c>
      <c r="Q113" s="37">
        <v>782860</v>
      </c>
      <c r="R113" s="37">
        <v>81319</v>
      </c>
      <c r="S113" s="37">
        <v>-23243</v>
      </c>
      <c r="T113" s="36">
        <v>-50479</v>
      </c>
      <c r="U113" s="37">
        <v>331084</v>
      </c>
      <c r="V113" s="37"/>
      <c r="W113" s="37">
        <v>300871</v>
      </c>
      <c r="X113" s="37">
        <v>100900</v>
      </c>
      <c r="Y113" s="37">
        <v>281296</v>
      </c>
      <c r="Z113" s="37">
        <v>-859777</v>
      </c>
      <c r="AA113" s="37">
        <v>175826</v>
      </c>
      <c r="AB113" s="36">
        <v>91198</v>
      </c>
      <c r="AC113" s="37">
        <v>-3110</v>
      </c>
      <c r="AD113" s="37"/>
      <c r="AE113" s="36">
        <v>-33481</v>
      </c>
      <c r="AF113" s="37">
        <v>154832</v>
      </c>
      <c r="AG113" s="37">
        <v>-6103</v>
      </c>
      <c r="AH113" s="36">
        <v>-225841</v>
      </c>
      <c r="AI113" s="37">
        <v>775507</v>
      </c>
      <c r="AJ113" s="37">
        <v>-10055</v>
      </c>
      <c r="AK113" s="36" t="s">
        <v>154</v>
      </c>
      <c r="AL113"/>
      <c r="AM113"/>
    </row>
    <row r="114" spans="1:39" s="38" customFormat="1" x14ac:dyDescent="0.2">
      <c r="A114" s="36" t="s">
        <v>48</v>
      </c>
      <c r="B114" s="37">
        <v>-240864</v>
      </c>
      <c r="C114" s="37">
        <v>669727</v>
      </c>
      <c r="D114" s="37">
        <v>658180</v>
      </c>
      <c r="E114" s="37">
        <v>259870</v>
      </c>
      <c r="F114" s="37"/>
      <c r="G114" s="37">
        <v>1814365</v>
      </c>
      <c r="H114" s="37">
        <v>-1482980</v>
      </c>
      <c r="I114" s="37">
        <v>-3089866</v>
      </c>
      <c r="J114" s="37">
        <v>-1437554</v>
      </c>
      <c r="K114" s="37">
        <v>3946802</v>
      </c>
      <c r="L114" s="37">
        <v>-790244</v>
      </c>
      <c r="M114" s="37">
        <v>-96026</v>
      </c>
      <c r="N114" s="37">
        <v>-1560417</v>
      </c>
      <c r="O114" s="37">
        <v>718135</v>
      </c>
      <c r="P114" s="37">
        <v>500701</v>
      </c>
      <c r="Q114" s="37">
        <v>782860</v>
      </c>
      <c r="R114" s="37">
        <v>81319</v>
      </c>
      <c r="S114" s="37">
        <v>-23243</v>
      </c>
      <c r="T114" s="36">
        <v>-50479</v>
      </c>
      <c r="U114" s="37">
        <v>331084</v>
      </c>
      <c r="V114" s="37"/>
      <c r="W114" s="37">
        <v>300871</v>
      </c>
      <c r="X114" s="37">
        <v>100900</v>
      </c>
      <c r="Y114" s="37">
        <v>281296</v>
      </c>
      <c r="Z114" s="37">
        <v>-859777</v>
      </c>
      <c r="AA114" s="37">
        <v>172942</v>
      </c>
      <c r="AB114" s="36">
        <v>91198</v>
      </c>
      <c r="AC114" s="37">
        <v>-3110</v>
      </c>
      <c r="AD114" s="37"/>
      <c r="AE114" s="36">
        <v>-33481</v>
      </c>
      <c r="AF114" s="37">
        <v>154832</v>
      </c>
      <c r="AG114" s="37">
        <v>-6103</v>
      </c>
      <c r="AH114" s="36">
        <v>-225841</v>
      </c>
      <c r="AI114" s="37">
        <v>775507</v>
      </c>
      <c r="AJ114" s="37">
        <v>-10055</v>
      </c>
      <c r="AK114" s="36" t="s">
        <v>155</v>
      </c>
      <c r="AL114"/>
      <c r="AM114"/>
    </row>
    <row r="115" spans="1:39" x14ac:dyDescent="0.2">
      <c r="A115" s="1" t="s">
        <v>49</v>
      </c>
      <c r="B115" s="1">
        <v>0</v>
      </c>
      <c r="C115" s="2">
        <v>4174</v>
      </c>
      <c r="D115" s="2">
        <v>-19475</v>
      </c>
      <c r="E115" s="1">
        <v>0</v>
      </c>
      <c r="F115" s="2"/>
      <c r="G115" s="1">
        <v>0</v>
      </c>
      <c r="H115" s="2">
        <v>-508</v>
      </c>
      <c r="I115" s="1">
        <v>0</v>
      </c>
      <c r="J115" s="2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/>
      <c r="W115" s="1">
        <v>0</v>
      </c>
      <c r="X115" s="1">
        <v>0</v>
      </c>
      <c r="Y115" s="1">
        <v>0</v>
      </c>
      <c r="Z115" s="1">
        <v>0</v>
      </c>
      <c r="AA115" s="2">
        <v>2884</v>
      </c>
      <c r="AB115" s="1">
        <v>0</v>
      </c>
      <c r="AC115" s="2">
        <v>0</v>
      </c>
      <c r="AD115" s="1"/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2">
        <v>0</v>
      </c>
      <c r="AK115" s="1" t="s">
        <v>156</v>
      </c>
    </row>
    <row r="116" spans="1:39" x14ac:dyDescent="0.2">
      <c r="A116" s="7"/>
      <c r="AK116" s="7"/>
    </row>
    <row r="117" spans="1:39" x14ac:dyDescent="0.2">
      <c r="A117" s="7" t="s">
        <v>262</v>
      </c>
      <c r="AK117" s="7" t="s">
        <v>263</v>
      </c>
    </row>
    <row r="118" spans="1:39" x14ac:dyDescent="0.2">
      <c r="A118" s="1" t="s">
        <v>341</v>
      </c>
      <c r="B118" s="2">
        <v>-81976</v>
      </c>
      <c r="C118" s="2">
        <v>-169994</v>
      </c>
      <c r="D118" s="2">
        <v>199242</v>
      </c>
      <c r="E118" s="2">
        <v>-115532</v>
      </c>
      <c r="F118" s="2"/>
      <c r="G118" s="2">
        <v>-11852843</v>
      </c>
      <c r="H118" s="2">
        <v>455967</v>
      </c>
      <c r="I118" s="2">
        <v>1338165</v>
      </c>
      <c r="J118" s="2">
        <v>199199</v>
      </c>
      <c r="K118" s="2">
        <v>651741</v>
      </c>
      <c r="L118" s="2">
        <v>-121562</v>
      </c>
      <c r="M118" s="2">
        <v>-184174</v>
      </c>
      <c r="N118" s="2">
        <v>-796618</v>
      </c>
      <c r="O118" s="2">
        <v>-315148</v>
      </c>
      <c r="P118" s="2">
        <v>561671</v>
      </c>
      <c r="Q118" s="2">
        <v>1924867</v>
      </c>
      <c r="R118" s="2">
        <v>81360</v>
      </c>
      <c r="S118" s="2">
        <v>6936</v>
      </c>
      <c r="T118" s="1">
        <v>0</v>
      </c>
      <c r="U118" s="2">
        <v>-58521</v>
      </c>
      <c r="V118" s="2"/>
      <c r="W118" s="2">
        <v>24576</v>
      </c>
      <c r="X118" s="2">
        <v>213126</v>
      </c>
      <c r="Y118" s="2">
        <v>2797278</v>
      </c>
      <c r="Z118" s="2">
        <v>2228</v>
      </c>
      <c r="AA118" s="2">
        <v>1533297</v>
      </c>
      <c r="AB118" s="1">
        <v>23457</v>
      </c>
      <c r="AC118" s="2">
        <v>0</v>
      </c>
      <c r="AD118" s="2"/>
      <c r="AE118" s="1">
        <v>-16988</v>
      </c>
      <c r="AF118" s="2">
        <v>83417</v>
      </c>
      <c r="AG118" s="2">
        <v>-6103</v>
      </c>
      <c r="AH118" s="1">
        <v>-1074450</v>
      </c>
      <c r="AI118" s="2">
        <v>1358566</v>
      </c>
      <c r="AJ118" s="2">
        <v>1596</v>
      </c>
      <c r="AK118" s="1" t="s">
        <v>340</v>
      </c>
    </row>
    <row r="119" spans="1:39" x14ac:dyDescent="0.2">
      <c r="A119" s="1" t="s">
        <v>50</v>
      </c>
      <c r="B119" s="2">
        <v>-31144</v>
      </c>
      <c r="C119" s="2">
        <v>-255992</v>
      </c>
      <c r="D119" s="2">
        <v>-1161007</v>
      </c>
      <c r="E119" s="2">
        <v>184522</v>
      </c>
      <c r="F119" s="2"/>
      <c r="G119" s="2">
        <v>19280090</v>
      </c>
      <c r="H119" s="2">
        <v>-814</v>
      </c>
      <c r="I119" s="2">
        <v>-44126</v>
      </c>
      <c r="J119" s="2">
        <v>-168</v>
      </c>
      <c r="K119" s="2">
        <v>-7398</v>
      </c>
      <c r="L119" s="2">
        <v>2670430</v>
      </c>
      <c r="M119" s="2">
        <v>50000</v>
      </c>
      <c r="N119" s="2">
        <v>845910</v>
      </c>
      <c r="O119" s="2">
        <v>366846</v>
      </c>
      <c r="P119" s="2">
        <v>-627965</v>
      </c>
      <c r="Q119" s="2">
        <v>-2326283</v>
      </c>
      <c r="R119" s="2">
        <v>0</v>
      </c>
      <c r="S119" s="1">
        <v>-8936</v>
      </c>
      <c r="T119" s="1">
        <v>0</v>
      </c>
      <c r="U119" s="2">
        <v>827015</v>
      </c>
      <c r="V119" s="1"/>
      <c r="W119" s="2">
        <v>194358</v>
      </c>
      <c r="X119" s="2">
        <v>-89200</v>
      </c>
      <c r="Y119" s="1">
        <v>-1000</v>
      </c>
      <c r="Z119" s="2">
        <v>-36828</v>
      </c>
      <c r="AA119" s="2">
        <v>-835009</v>
      </c>
      <c r="AB119" s="1">
        <v>132556</v>
      </c>
      <c r="AC119" s="2">
        <v>0</v>
      </c>
      <c r="AD119" s="2"/>
      <c r="AE119" s="1">
        <v>0</v>
      </c>
      <c r="AF119" s="2">
        <v>36727</v>
      </c>
      <c r="AG119" s="2">
        <v>7233</v>
      </c>
      <c r="AH119" s="1">
        <v>0</v>
      </c>
      <c r="AI119" s="2">
        <v>38138</v>
      </c>
      <c r="AJ119" s="1">
        <v>-1138</v>
      </c>
      <c r="AK119" s="1" t="s">
        <v>157</v>
      </c>
    </row>
    <row r="120" spans="1:39" x14ac:dyDescent="0.2">
      <c r="A120" s="1" t="s">
        <v>51</v>
      </c>
      <c r="B120" s="2">
        <v>-20265</v>
      </c>
      <c r="C120" s="2">
        <v>-459205</v>
      </c>
      <c r="D120" s="2">
        <v>925189</v>
      </c>
      <c r="E120" s="2">
        <v>-66223</v>
      </c>
      <c r="F120" s="2"/>
      <c r="G120" s="2">
        <v>-6007348</v>
      </c>
      <c r="H120" s="2">
        <v>-618466</v>
      </c>
      <c r="I120" s="2">
        <v>-4292058</v>
      </c>
      <c r="J120" s="2">
        <v>-178063</v>
      </c>
      <c r="K120" s="2">
        <v>60463</v>
      </c>
      <c r="L120" s="2">
        <v>-39203</v>
      </c>
      <c r="M120" s="2">
        <v>134350</v>
      </c>
      <c r="N120" s="2">
        <v>80947</v>
      </c>
      <c r="O120" s="2">
        <v>383356</v>
      </c>
      <c r="P120" s="2">
        <v>350685</v>
      </c>
      <c r="Q120" s="2">
        <v>554032</v>
      </c>
      <c r="R120" s="2">
        <v>-120000</v>
      </c>
      <c r="S120" s="1">
        <v>0</v>
      </c>
      <c r="T120" s="1">
        <v>0</v>
      </c>
      <c r="U120" s="2">
        <v>-651293</v>
      </c>
      <c r="V120" s="1"/>
      <c r="W120" s="2">
        <v>-410000</v>
      </c>
      <c r="X120" s="2">
        <v>-33524</v>
      </c>
      <c r="Y120" s="1">
        <v>0</v>
      </c>
      <c r="Z120" s="1">
        <v>0</v>
      </c>
      <c r="AA120" s="2">
        <v>-873223</v>
      </c>
      <c r="AB120" s="1">
        <v>0</v>
      </c>
      <c r="AC120" s="2">
        <v>0</v>
      </c>
      <c r="AD120" s="1"/>
      <c r="AE120" s="1">
        <v>0</v>
      </c>
      <c r="AF120" s="2">
        <v>0</v>
      </c>
      <c r="AG120" s="1">
        <v>0</v>
      </c>
      <c r="AH120" s="1">
        <v>1075350</v>
      </c>
      <c r="AI120" s="1">
        <v>0</v>
      </c>
      <c r="AJ120" s="1">
        <v>0</v>
      </c>
      <c r="AK120" s="1" t="s">
        <v>158</v>
      </c>
    </row>
    <row r="121" spans="1:39" x14ac:dyDescent="0.2">
      <c r="A121" s="1" t="s">
        <v>52</v>
      </c>
      <c r="B121" s="1">
        <v>0</v>
      </c>
      <c r="C121" s="1">
        <v>0</v>
      </c>
      <c r="D121" s="2">
        <v>0</v>
      </c>
      <c r="E121" s="1">
        <v>0</v>
      </c>
      <c r="F121" s="1"/>
      <c r="G121" s="1">
        <v>0</v>
      </c>
      <c r="H121" s="1">
        <v>0</v>
      </c>
      <c r="I121" s="1">
        <v>0</v>
      </c>
      <c r="J121" s="2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/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2">
        <v>0</v>
      </c>
      <c r="AD121" s="1"/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 t="s">
        <v>159</v>
      </c>
    </row>
    <row r="122" spans="1:39" x14ac:dyDescent="0.2">
      <c r="A122" s="1" t="s">
        <v>53</v>
      </c>
      <c r="B122" s="2">
        <v>1060743</v>
      </c>
      <c r="C122" s="2">
        <v>5354859</v>
      </c>
      <c r="D122" s="2">
        <v>131958</v>
      </c>
      <c r="E122" s="2">
        <v>160117</v>
      </c>
      <c r="F122" s="2"/>
      <c r="G122" s="2">
        <v>14257729</v>
      </c>
      <c r="H122" s="2">
        <v>790778</v>
      </c>
      <c r="I122" s="2">
        <v>1955465</v>
      </c>
      <c r="J122" s="2">
        <v>18032</v>
      </c>
      <c r="K122" s="2">
        <v>9329655</v>
      </c>
      <c r="L122" s="2">
        <v>2521888</v>
      </c>
      <c r="M122" s="2">
        <v>103</v>
      </c>
      <c r="N122" s="2">
        <v>395098</v>
      </c>
      <c r="O122" s="2">
        <v>560838</v>
      </c>
      <c r="P122" s="2">
        <v>1338757</v>
      </c>
      <c r="Q122" s="2">
        <v>188170</v>
      </c>
      <c r="R122" s="2">
        <v>618577</v>
      </c>
      <c r="S122" s="2">
        <v>6863</v>
      </c>
      <c r="T122" s="1">
        <v>0</v>
      </c>
      <c r="U122" s="2">
        <v>60016</v>
      </c>
      <c r="V122" s="2"/>
      <c r="W122" s="2">
        <v>227209</v>
      </c>
      <c r="X122" s="2">
        <v>1763282</v>
      </c>
      <c r="Y122" s="2">
        <v>657809</v>
      </c>
      <c r="Z122" s="2">
        <v>864512</v>
      </c>
      <c r="AA122" s="2">
        <v>4570073</v>
      </c>
      <c r="AB122" s="1">
        <v>19223</v>
      </c>
      <c r="AC122" s="2">
        <v>0</v>
      </c>
      <c r="AD122" s="2"/>
      <c r="AE122" s="1">
        <v>22937</v>
      </c>
      <c r="AF122" s="2">
        <v>1930313</v>
      </c>
      <c r="AG122" s="2">
        <v>1662</v>
      </c>
      <c r="AH122" s="1">
        <v>0</v>
      </c>
      <c r="AI122" s="2">
        <v>1012831</v>
      </c>
      <c r="AJ122" s="2">
        <v>6083</v>
      </c>
      <c r="AK122" s="1" t="s">
        <v>160</v>
      </c>
    </row>
    <row r="123" spans="1:39" s="38" customFormat="1" x14ac:dyDescent="0.2">
      <c r="A123" s="36" t="s">
        <v>54</v>
      </c>
      <c r="B123" s="37">
        <v>927358</v>
      </c>
      <c r="C123" s="37">
        <v>4469668</v>
      </c>
      <c r="D123" s="37">
        <v>95382</v>
      </c>
      <c r="E123" s="37">
        <v>162884</v>
      </c>
      <c r="F123" s="37"/>
      <c r="G123" s="37">
        <v>15677628</v>
      </c>
      <c r="H123" s="37">
        <v>627465</v>
      </c>
      <c r="I123" s="37">
        <v>-1042554</v>
      </c>
      <c r="J123" s="37">
        <v>39000</v>
      </c>
      <c r="K123" s="37">
        <v>10034461</v>
      </c>
      <c r="L123" s="37">
        <v>5031553</v>
      </c>
      <c r="M123" s="37">
        <v>279</v>
      </c>
      <c r="N123" s="37">
        <v>525337</v>
      </c>
      <c r="O123" s="37">
        <v>995892</v>
      </c>
      <c r="P123" s="37">
        <v>1623148</v>
      </c>
      <c r="Q123" s="37">
        <v>340786</v>
      </c>
      <c r="R123" s="37">
        <v>579937</v>
      </c>
      <c r="S123" s="37">
        <v>4863</v>
      </c>
      <c r="T123" s="36">
        <v>0</v>
      </c>
      <c r="U123" s="37">
        <v>177217</v>
      </c>
      <c r="V123" s="37"/>
      <c r="W123" s="37">
        <v>36143</v>
      </c>
      <c r="X123" s="37">
        <v>1853684</v>
      </c>
      <c r="Y123" s="37">
        <v>3454087</v>
      </c>
      <c r="Z123" s="37">
        <v>829912</v>
      </c>
      <c r="AA123" s="37">
        <v>4395138</v>
      </c>
      <c r="AB123" s="37">
        <v>175236</v>
      </c>
      <c r="AC123" s="37">
        <v>0</v>
      </c>
      <c r="AD123" s="37"/>
      <c r="AE123" s="36">
        <v>5949</v>
      </c>
      <c r="AF123" s="37">
        <v>2050457</v>
      </c>
      <c r="AG123" s="37">
        <v>2792</v>
      </c>
      <c r="AH123" s="37">
        <v>900</v>
      </c>
      <c r="AI123" s="37">
        <v>2409535</v>
      </c>
      <c r="AJ123" s="37">
        <v>6541</v>
      </c>
      <c r="AK123" s="36" t="s">
        <v>161</v>
      </c>
      <c r="AL123"/>
      <c r="AM123"/>
    </row>
    <row r="124" spans="1:39" x14ac:dyDescent="0.2">
      <c r="A124" s="7"/>
      <c r="AK124" s="7"/>
    </row>
    <row r="125" spans="1:39" x14ac:dyDescent="0.2">
      <c r="A125" s="7"/>
      <c r="AK125" s="7"/>
    </row>
    <row r="126" spans="1:39" x14ac:dyDescent="0.2">
      <c r="A126" s="7"/>
      <c r="AK126" s="7"/>
    </row>
    <row r="127" spans="1:39" x14ac:dyDescent="0.2">
      <c r="A127" s="7"/>
      <c r="AK127" s="7"/>
    </row>
    <row r="128" spans="1:39" x14ac:dyDescent="0.2">
      <c r="A128" s="7"/>
      <c r="AK128" s="7"/>
    </row>
    <row r="129" spans="1:37" x14ac:dyDescent="0.2">
      <c r="A129" s="7"/>
      <c r="AK129" s="7"/>
    </row>
    <row r="130" spans="1:37" x14ac:dyDescent="0.2">
      <c r="A130" s="7"/>
      <c r="AK130" s="7"/>
    </row>
    <row r="131" spans="1:37" x14ac:dyDescent="0.2">
      <c r="A131" s="7"/>
      <c r="AK131" s="7"/>
    </row>
    <row r="132" spans="1:37" x14ac:dyDescent="0.2">
      <c r="A132" s="7"/>
      <c r="AK132" s="7"/>
    </row>
    <row r="133" spans="1:37" x14ac:dyDescent="0.2">
      <c r="A133" s="7"/>
      <c r="AK133" s="7"/>
    </row>
    <row r="134" spans="1:37" x14ac:dyDescent="0.2">
      <c r="A134" s="7"/>
      <c r="AK134" s="7"/>
    </row>
    <row r="135" spans="1:37" x14ac:dyDescent="0.2">
      <c r="A135" s="7"/>
      <c r="AK135" s="7"/>
    </row>
    <row r="136" spans="1:37" x14ac:dyDescent="0.2">
      <c r="A136" s="7"/>
      <c r="AK136" s="7"/>
    </row>
    <row r="137" spans="1:37" x14ac:dyDescent="0.2">
      <c r="A137" s="7"/>
      <c r="AK137" s="7"/>
    </row>
    <row r="138" spans="1:37" x14ac:dyDescent="0.2">
      <c r="A138" s="7"/>
      <c r="AK138" s="7"/>
    </row>
    <row r="139" spans="1:37" x14ac:dyDescent="0.2">
      <c r="A139" s="7"/>
      <c r="AK139" s="7"/>
    </row>
    <row r="140" spans="1:37" x14ac:dyDescent="0.2">
      <c r="A140" s="7"/>
      <c r="AK140" s="7"/>
    </row>
    <row r="141" spans="1:37" x14ac:dyDescent="0.2">
      <c r="A141" s="7"/>
      <c r="AK141" s="7"/>
    </row>
    <row r="142" spans="1:37" x14ac:dyDescent="0.2">
      <c r="A142" s="7"/>
      <c r="AK142" s="7"/>
    </row>
    <row r="143" spans="1:37" x14ac:dyDescent="0.2">
      <c r="A143" s="7"/>
      <c r="AK143" s="7"/>
    </row>
    <row r="144" spans="1:37" x14ac:dyDescent="0.2">
      <c r="A144" s="7"/>
      <c r="AK144" s="7"/>
    </row>
    <row r="145" spans="1:37" x14ac:dyDescent="0.2">
      <c r="A145" s="7"/>
      <c r="AK145" s="7"/>
    </row>
    <row r="146" spans="1:37" x14ac:dyDescent="0.2">
      <c r="A146" s="7"/>
      <c r="AK146" s="7"/>
    </row>
    <row r="147" spans="1:37" x14ac:dyDescent="0.2">
      <c r="A147" s="7"/>
      <c r="AK147" s="7"/>
    </row>
    <row r="148" spans="1:37" x14ac:dyDescent="0.2">
      <c r="A148" s="7"/>
      <c r="AK148" s="7"/>
    </row>
    <row r="149" spans="1:37" x14ac:dyDescent="0.2">
      <c r="A149" s="7"/>
      <c r="AK149" s="7"/>
    </row>
    <row r="150" spans="1:37" x14ac:dyDescent="0.2">
      <c r="A150" s="7"/>
      <c r="AK150" s="7"/>
    </row>
    <row r="151" spans="1:37" x14ac:dyDescent="0.2">
      <c r="A151" s="7"/>
      <c r="AK151" s="7"/>
    </row>
    <row r="152" spans="1:37" x14ac:dyDescent="0.2">
      <c r="A152" s="7"/>
      <c r="AK152" s="7"/>
    </row>
    <row r="153" spans="1:37" x14ac:dyDescent="0.2">
      <c r="A153" s="7"/>
      <c r="AK153" s="7"/>
    </row>
    <row r="154" spans="1:37" x14ac:dyDescent="0.2">
      <c r="A154" s="7"/>
      <c r="AK154" s="7"/>
    </row>
    <row r="155" spans="1:37" x14ac:dyDescent="0.2">
      <c r="A155" s="7"/>
      <c r="AK155" s="7"/>
    </row>
    <row r="156" spans="1:37" x14ac:dyDescent="0.2">
      <c r="A156" s="7"/>
      <c r="AK156" s="7"/>
    </row>
    <row r="157" spans="1:37" x14ac:dyDescent="0.2">
      <c r="A157" s="7"/>
      <c r="AK157" s="7"/>
    </row>
    <row r="158" spans="1:37" x14ac:dyDescent="0.2">
      <c r="A158" s="7"/>
      <c r="AK158" s="7"/>
    </row>
    <row r="159" spans="1:37" x14ac:dyDescent="0.2">
      <c r="A159" s="7"/>
      <c r="AK159" s="7"/>
    </row>
    <row r="160" spans="1:37" x14ac:dyDescent="0.2">
      <c r="A160" s="7"/>
      <c r="AK160" s="7"/>
    </row>
    <row r="161" spans="1:37" x14ac:dyDescent="0.2">
      <c r="A161" s="7"/>
      <c r="AK161" s="7"/>
    </row>
    <row r="162" spans="1:37" x14ac:dyDescent="0.2">
      <c r="A162" s="7"/>
      <c r="AK162" s="7"/>
    </row>
    <row r="163" spans="1:37" x14ac:dyDescent="0.2">
      <c r="A163" s="7"/>
      <c r="AK163" s="7"/>
    </row>
    <row r="164" spans="1:37" x14ac:dyDescent="0.2">
      <c r="A164" s="7"/>
      <c r="AK164" s="7"/>
    </row>
    <row r="165" spans="1:37" x14ac:dyDescent="0.2">
      <c r="A165" s="7"/>
      <c r="AK165" s="7"/>
    </row>
    <row r="166" spans="1:37" x14ac:dyDescent="0.2">
      <c r="A166" s="7"/>
      <c r="AK166" s="7"/>
    </row>
    <row r="167" spans="1:37" x14ac:dyDescent="0.2">
      <c r="A167" s="7"/>
      <c r="AK167" s="7"/>
    </row>
    <row r="168" spans="1:37" x14ac:dyDescent="0.2">
      <c r="A168" s="7"/>
      <c r="AK168" s="7"/>
    </row>
  </sheetData>
  <pageMargins left="0.75" right="0.75" top="1" bottom="1" header="0.5" footer="0.5"/>
  <pageSetup fitToWidth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K41"/>
  <sheetViews>
    <sheetView topLeftCell="A7" zoomScale="80" zoomScaleNormal="80" workbookViewId="0">
      <selection activeCell="A25" activeCellId="4" sqref="A4:XFD4 A17:XFD17 A19:XFD19 A24:XFD24 A25:XFD25"/>
    </sheetView>
  </sheetViews>
  <sheetFormatPr defaultRowHeight="12.75" x14ac:dyDescent="0.2"/>
  <cols>
    <col min="1" max="1" width="43.7109375" bestFit="1" customWidth="1"/>
    <col min="2" max="2" width="17.42578125" customWidth="1"/>
    <col min="3" max="3" width="17.28515625" customWidth="1"/>
    <col min="4" max="5" width="17.42578125" customWidth="1"/>
    <col min="6" max="6" width="17.5703125" customWidth="1"/>
    <col min="7" max="7" width="18" customWidth="1"/>
    <col min="8" max="8" width="17.5703125" customWidth="1"/>
    <col min="9" max="9" width="17" customWidth="1"/>
    <col min="10" max="10" width="17.5703125" customWidth="1"/>
    <col min="11" max="12" width="17.7109375" customWidth="1"/>
    <col min="13" max="13" width="16.42578125" customWidth="1"/>
    <col min="14" max="14" width="17.28515625" customWidth="1"/>
    <col min="15" max="15" width="18.42578125" customWidth="1"/>
    <col min="16" max="16" width="18" customWidth="1"/>
    <col min="17" max="17" width="18.140625" customWidth="1"/>
    <col min="18" max="18" width="18" customWidth="1"/>
    <col min="19" max="19" width="18.7109375" customWidth="1"/>
    <col min="20" max="20" width="17.7109375" customWidth="1"/>
    <col min="21" max="21" width="17.85546875" customWidth="1"/>
    <col min="22" max="22" width="18.28515625" customWidth="1"/>
    <col min="23" max="23" width="18" customWidth="1"/>
    <col min="24" max="25" width="17.7109375" customWidth="1"/>
    <col min="26" max="27" width="17.85546875" customWidth="1"/>
    <col min="28" max="28" width="18" customWidth="1"/>
    <col min="29" max="29" width="17.5703125" customWidth="1"/>
    <col min="30" max="30" width="17.7109375" customWidth="1"/>
    <col min="31" max="31" width="17.85546875" customWidth="1"/>
    <col min="32" max="32" width="17.7109375" customWidth="1"/>
    <col min="33" max="34" width="18.28515625" customWidth="1"/>
    <col min="35" max="35" width="18.42578125" customWidth="1"/>
    <col min="36" max="36" width="19" customWidth="1"/>
    <col min="37" max="37" width="41" customWidth="1"/>
  </cols>
  <sheetData>
    <row r="2" spans="1:37" ht="38.25" x14ac:dyDescent="0.2">
      <c r="A2" s="32"/>
      <c r="B2" s="3" t="s">
        <v>248</v>
      </c>
      <c r="C2" s="3" t="s">
        <v>243</v>
      </c>
      <c r="D2" s="3" t="s">
        <v>240</v>
      </c>
      <c r="E2" s="3" t="s">
        <v>229</v>
      </c>
      <c r="F2" s="3" t="s">
        <v>250</v>
      </c>
      <c r="G2" s="3" t="s">
        <v>241</v>
      </c>
      <c r="H2" s="3" t="s">
        <v>231</v>
      </c>
      <c r="I2" s="3" t="s">
        <v>251</v>
      </c>
      <c r="J2" s="3" t="s">
        <v>253</v>
      </c>
      <c r="K2" s="4" t="s">
        <v>242</v>
      </c>
      <c r="L2" s="3" t="s">
        <v>227</v>
      </c>
      <c r="M2" s="3" t="s">
        <v>226</v>
      </c>
      <c r="N2" s="3" t="s">
        <v>228</v>
      </c>
      <c r="O2" s="3" t="s">
        <v>237</v>
      </c>
      <c r="P2" s="3" t="s">
        <v>244</v>
      </c>
      <c r="Q2" s="3" t="s">
        <v>239</v>
      </c>
      <c r="R2" s="3" t="s">
        <v>232</v>
      </c>
      <c r="S2" s="3" t="s">
        <v>247</v>
      </c>
      <c r="T2" s="3" t="s">
        <v>249</v>
      </c>
      <c r="U2" s="3" t="s">
        <v>238</v>
      </c>
      <c r="V2" s="3" t="s">
        <v>236</v>
      </c>
      <c r="W2" s="4" t="s">
        <v>235</v>
      </c>
      <c r="X2" s="3" t="s">
        <v>255</v>
      </c>
      <c r="Y2" s="3" t="s">
        <v>234</v>
      </c>
      <c r="Z2" s="3" t="s">
        <v>254</v>
      </c>
      <c r="AA2" s="4" t="s">
        <v>257</v>
      </c>
      <c r="AB2" s="4" t="s">
        <v>252</v>
      </c>
      <c r="AC2" s="3" t="s">
        <v>246</v>
      </c>
      <c r="AD2" s="3" t="s">
        <v>245</v>
      </c>
      <c r="AE2" s="3" t="s">
        <v>335</v>
      </c>
      <c r="AF2" s="3" t="s">
        <v>276</v>
      </c>
      <c r="AG2" s="3" t="s">
        <v>230</v>
      </c>
      <c r="AH2" s="3" t="s">
        <v>333</v>
      </c>
      <c r="AI2" s="4" t="s">
        <v>256</v>
      </c>
      <c r="AJ2" s="3" t="s">
        <v>233</v>
      </c>
      <c r="AK2" s="32"/>
    </row>
    <row r="3" spans="1:37" ht="76.5" x14ac:dyDescent="0.2">
      <c r="A3" s="33" t="s">
        <v>275</v>
      </c>
      <c r="B3" s="3" t="s">
        <v>13</v>
      </c>
      <c r="C3" s="3" t="s">
        <v>11</v>
      </c>
      <c r="D3" s="3" t="s">
        <v>121</v>
      </c>
      <c r="E3" s="3" t="s">
        <v>1</v>
      </c>
      <c r="F3" s="3" t="s">
        <v>16</v>
      </c>
      <c r="G3" s="3" t="s">
        <v>9</v>
      </c>
      <c r="H3" s="3" t="s">
        <v>2</v>
      </c>
      <c r="I3" s="3" t="s">
        <v>17</v>
      </c>
      <c r="J3" s="3" t="s">
        <v>272</v>
      </c>
      <c r="K3" s="4" t="s">
        <v>10</v>
      </c>
      <c r="L3" s="3" t="s">
        <v>265</v>
      </c>
      <c r="M3" s="3" t="s">
        <v>264</v>
      </c>
      <c r="N3" s="3" t="s">
        <v>0</v>
      </c>
      <c r="O3" s="3" t="s">
        <v>7</v>
      </c>
      <c r="P3" s="3" t="s">
        <v>12</v>
      </c>
      <c r="Q3" s="3" t="s">
        <v>8</v>
      </c>
      <c r="R3" s="3" t="s">
        <v>266</v>
      </c>
      <c r="S3" s="3" t="s">
        <v>271</v>
      </c>
      <c r="T3" s="3" t="s">
        <v>123</v>
      </c>
      <c r="U3" s="3" t="s">
        <v>268</v>
      </c>
      <c r="V3" s="3" t="s">
        <v>267</v>
      </c>
      <c r="W3" s="4" t="s">
        <v>5</v>
      </c>
      <c r="X3" s="3" t="s">
        <v>273</v>
      </c>
      <c r="Y3" s="3" t="s">
        <v>4</v>
      </c>
      <c r="Z3" s="3" t="s">
        <v>14</v>
      </c>
      <c r="AA3" s="4" t="s">
        <v>274</v>
      </c>
      <c r="AB3" s="4" t="s">
        <v>120</v>
      </c>
      <c r="AC3" s="3" t="s">
        <v>270</v>
      </c>
      <c r="AD3" s="3" t="s">
        <v>122</v>
      </c>
      <c r="AE3" s="3" t="s">
        <v>6</v>
      </c>
      <c r="AF3" s="3" t="s">
        <v>269</v>
      </c>
      <c r="AG3" s="3" t="s">
        <v>124</v>
      </c>
      <c r="AH3" s="3" t="s">
        <v>334</v>
      </c>
      <c r="AI3" s="4" t="s">
        <v>15</v>
      </c>
      <c r="AJ3" s="3" t="s">
        <v>3</v>
      </c>
      <c r="AK3" s="33" t="s">
        <v>277</v>
      </c>
    </row>
    <row r="4" spans="1:37" ht="15" x14ac:dyDescent="0.2">
      <c r="A4" s="34"/>
      <c r="B4" s="5">
        <v>131018</v>
      </c>
      <c r="C4" s="5">
        <v>131025</v>
      </c>
      <c r="D4" s="5">
        <v>131039</v>
      </c>
      <c r="E4" s="5">
        <v>131065</v>
      </c>
      <c r="F4" s="5">
        <v>131069</v>
      </c>
      <c r="G4" s="5">
        <v>131071</v>
      </c>
      <c r="H4" s="5">
        <v>131082</v>
      </c>
      <c r="I4" s="5">
        <v>131090</v>
      </c>
      <c r="J4" s="5">
        <v>131097</v>
      </c>
      <c r="K4" s="6">
        <v>131105</v>
      </c>
      <c r="L4" s="5">
        <v>131231</v>
      </c>
      <c r="M4" s="5">
        <v>131249</v>
      </c>
      <c r="N4" s="5">
        <v>131250</v>
      </c>
      <c r="O4" s="5">
        <v>131251</v>
      </c>
      <c r="P4" s="5">
        <v>131252</v>
      </c>
      <c r="Q4" s="5">
        <v>131258</v>
      </c>
      <c r="R4" s="5">
        <v>131260</v>
      </c>
      <c r="S4" s="5">
        <v>131267</v>
      </c>
      <c r="T4" s="5">
        <v>131268</v>
      </c>
      <c r="U4" s="5">
        <v>131269</v>
      </c>
      <c r="V4" s="5">
        <v>131271</v>
      </c>
      <c r="W4" s="6">
        <v>131274</v>
      </c>
      <c r="X4" s="5">
        <v>131275</v>
      </c>
      <c r="Y4" s="5">
        <v>131282</v>
      </c>
      <c r="Z4" s="5">
        <v>131289</v>
      </c>
      <c r="AA4" s="6">
        <v>131293</v>
      </c>
      <c r="AB4" s="6">
        <v>141031</v>
      </c>
      <c r="AC4" s="5">
        <v>141032</v>
      </c>
      <c r="AD4" s="5">
        <v>141218</v>
      </c>
      <c r="AE4" s="5">
        <v>121033</v>
      </c>
      <c r="AF4" s="5">
        <v>131036</v>
      </c>
      <c r="AG4" s="5">
        <v>131210</v>
      </c>
      <c r="AH4" s="5">
        <v>131226</v>
      </c>
      <c r="AI4" s="6">
        <v>131248</v>
      </c>
      <c r="AJ4" s="5">
        <v>141086</v>
      </c>
      <c r="AK4" s="34"/>
    </row>
    <row r="5" spans="1:37" ht="14.25" x14ac:dyDescent="0.2">
      <c r="A5" s="11" t="s">
        <v>278</v>
      </c>
      <c r="B5" s="12">
        <v>1</v>
      </c>
      <c r="C5" s="12">
        <v>1</v>
      </c>
      <c r="D5" s="12">
        <v>1</v>
      </c>
      <c r="E5" s="12">
        <v>1</v>
      </c>
      <c r="F5" s="12">
        <v>1</v>
      </c>
      <c r="G5" s="12">
        <v>1</v>
      </c>
      <c r="H5" s="12">
        <v>1</v>
      </c>
      <c r="I5" s="12">
        <v>1</v>
      </c>
      <c r="J5" s="12">
        <v>1</v>
      </c>
      <c r="K5" s="12">
        <v>1</v>
      </c>
      <c r="L5" s="12">
        <v>1</v>
      </c>
      <c r="M5" s="12">
        <v>1</v>
      </c>
      <c r="N5" s="12">
        <v>1</v>
      </c>
      <c r="O5" s="12">
        <v>1</v>
      </c>
      <c r="P5" s="12">
        <v>1</v>
      </c>
      <c r="Q5" s="12">
        <v>1</v>
      </c>
      <c r="R5" s="12">
        <v>1</v>
      </c>
      <c r="S5" s="12">
        <v>1</v>
      </c>
      <c r="T5" s="12">
        <v>1</v>
      </c>
      <c r="U5" s="12">
        <v>1</v>
      </c>
      <c r="V5" s="12">
        <v>1</v>
      </c>
      <c r="W5" s="12">
        <v>1</v>
      </c>
      <c r="X5" s="12">
        <v>1</v>
      </c>
      <c r="Y5" s="12">
        <v>1</v>
      </c>
      <c r="Z5" s="12">
        <v>1</v>
      </c>
      <c r="AA5" s="13">
        <v>1</v>
      </c>
      <c r="AB5" s="12">
        <v>1</v>
      </c>
      <c r="AC5" s="12">
        <v>1</v>
      </c>
      <c r="AD5" s="12">
        <v>1</v>
      </c>
      <c r="AE5" s="12">
        <v>1</v>
      </c>
      <c r="AF5" s="12">
        <v>1</v>
      </c>
      <c r="AG5" s="12">
        <v>1</v>
      </c>
      <c r="AH5" s="12">
        <v>1</v>
      </c>
      <c r="AI5" s="12">
        <v>1</v>
      </c>
      <c r="AJ5" s="12">
        <v>1</v>
      </c>
      <c r="AK5" s="14" t="s">
        <v>279</v>
      </c>
    </row>
    <row r="6" spans="1:37" ht="14.25" x14ac:dyDescent="0.2">
      <c r="A6" s="11" t="s">
        <v>337</v>
      </c>
      <c r="B6" s="12">
        <v>0.62</v>
      </c>
      <c r="C6" s="12">
        <v>0.51</v>
      </c>
      <c r="D6" s="12">
        <v>0.82</v>
      </c>
      <c r="E6" s="12">
        <v>0.77</v>
      </c>
      <c r="F6" s="12">
        <v>0.11</v>
      </c>
      <c r="G6" s="12">
        <v>1</v>
      </c>
      <c r="H6" s="12">
        <v>1.1000000000000001</v>
      </c>
      <c r="I6" s="12">
        <v>1.1200000000000001</v>
      </c>
      <c r="J6" s="12">
        <v>0.19</v>
      </c>
      <c r="K6" s="12">
        <v>1.2</v>
      </c>
      <c r="L6" s="12">
        <v>1</v>
      </c>
      <c r="M6" s="12">
        <v>0.57999999999999996</v>
      </c>
      <c r="N6" s="12">
        <v>0.38</v>
      </c>
      <c r="O6" s="12">
        <v>0.45</v>
      </c>
      <c r="P6" s="12">
        <v>1.61</v>
      </c>
      <c r="Q6" s="12">
        <v>0.65</v>
      </c>
      <c r="R6" s="12">
        <v>0.92</v>
      </c>
      <c r="S6" s="12">
        <v>0.37</v>
      </c>
      <c r="T6" s="12">
        <v>2.08</v>
      </c>
      <c r="U6" s="12">
        <v>0.27</v>
      </c>
      <c r="V6" s="12">
        <v>5.24</v>
      </c>
      <c r="W6" s="12">
        <v>0.48</v>
      </c>
      <c r="X6" s="12">
        <v>0.49</v>
      </c>
      <c r="Y6" s="12">
        <v>0.26</v>
      </c>
      <c r="Z6" s="12">
        <v>0.27</v>
      </c>
      <c r="AA6" s="12">
        <v>1.1599999999999999</v>
      </c>
      <c r="AB6" s="12">
        <v>7.98</v>
      </c>
      <c r="AC6" s="12">
        <v>1.83</v>
      </c>
      <c r="AD6" s="12">
        <v>0.04</v>
      </c>
      <c r="AE6" s="12" t="s">
        <v>280</v>
      </c>
      <c r="AF6" s="12" t="s">
        <v>280</v>
      </c>
      <c r="AG6" s="12" t="s">
        <v>280</v>
      </c>
      <c r="AH6" s="12" t="s">
        <v>280</v>
      </c>
      <c r="AI6" s="12" t="s">
        <v>280</v>
      </c>
      <c r="AJ6" s="12" t="s">
        <v>280</v>
      </c>
      <c r="AK6" s="16" t="s">
        <v>336</v>
      </c>
    </row>
    <row r="7" spans="1:37" ht="14.25" x14ac:dyDescent="0.2">
      <c r="A7" s="11" t="s">
        <v>281</v>
      </c>
      <c r="B7" s="15">
        <v>488631.11</v>
      </c>
      <c r="C7" s="15">
        <v>584099.49</v>
      </c>
      <c r="D7" s="15">
        <v>2311541.0099999998</v>
      </c>
      <c r="E7" s="15">
        <v>31068.240000000002</v>
      </c>
      <c r="F7" s="15">
        <v>14040298.59</v>
      </c>
      <c r="G7" s="15">
        <v>3210</v>
      </c>
      <c r="H7" s="15">
        <v>12461307.470000001</v>
      </c>
      <c r="I7" s="15">
        <v>14422.94</v>
      </c>
      <c r="J7" s="15">
        <v>4108604.62</v>
      </c>
      <c r="K7" s="15" t="s">
        <v>280</v>
      </c>
      <c r="L7" s="15">
        <v>490771.65</v>
      </c>
      <c r="M7" s="15">
        <v>4470011.8899999997</v>
      </c>
      <c r="N7" s="15">
        <v>1281126.42</v>
      </c>
      <c r="O7" s="15">
        <v>399687.27</v>
      </c>
      <c r="P7" s="15">
        <v>1081977.81</v>
      </c>
      <c r="Q7" s="15">
        <v>4741927.09</v>
      </c>
      <c r="R7" s="15">
        <v>778952.68</v>
      </c>
      <c r="S7" s="15">
        <v>1865051.78</v>
      </c>
      <c r="T7" s="15">
        <v>26350371.940000001</v>
      </c>
      <c r="U7" s="15">
        <v>277688.82</v>
      </c>
      <c r="V7" s="15">
        <v>13440377.529999999</v>
      </c>
      <c r="W7" s="15">
        <v>2305603.87</v>
      </c>
      <c r="X7" s="15">
        <v>136307.87</v>
      </c>
      <c r="Y7" s="15">
        <v>388858.36</v>
      </c>
      <c r="Z7" s="15">
        <v>2057344.58</v>
      </c>
      <c r="AA7" s="15">
        <v>3399714.97</v>
      </c>
      <c r="AB7" s="15">
        <v>8481.66</v>
      </c>
      <c r="AC7" s="15">
        <v>402.3</v>
      </c>
      <c r="AD7" s="15" t="s">
        <v>280</v>
      </c>
      <c r="AE7" s="15" t="s">
        <v>280</v>
      </c>
      <c r="AF7" s="15" t="s">
        <v>280</v>
      </c>
      <c r="AG7" s="12" t="s">
        <v>280</v>
      </c>
      <c r="AH7" s="15" t="s">
        <v>280</v>
      </c>
      <c r="AI7" s="15" t="s">
        <v>280</v>
      </c>
      <c r="AJ7" s="15" t="s">
        <v>280</v>
      </c>
      <c r="AK7" s="16" t="s">
        <v>282</v>
      </c>
    </row>
    <row r="8" spans="1:37" ht="14.25" x14ac:dyDescent="0.2">
      <c r="A8" s="11" t="s">
        <v>283</v>
      </c>
      <c r="B8" s="15">
        <v>771144</v>
      </c>
      <c r="C8" s="15">
        <v>1121562</v>
      </c>
      <c r="D8" s="15">
        <v>2746124</v>
      </c>
      <c r="E8" s="15">
        <v>44332</v>
      </c>
      <c r="F8" s="15">
        <v>65726672</v>
      </c>
      <c r="G8" s="15">
        <v>3210</v>
      </c>
      <c r="H8" s="15">
        <v>11770935</v>
      </c>
      <c r="I8" s="15">
        <v>14491</v>
      </c>
      <c r="J8" s="15">
        <v>20068741</v>
      </c>
      <c r="K8" s="15" t="s">
        <v>280</v>
      </c>
      <c r="L8" s="15">
        <v>534706</v>
      </c>
      <c r="M8" s="15">
        <v>6450420</v>
      </c>
      <c r="N8" s="15">
        <v>2688400</v>
      </c>
      <c r="O8" s="15">
        <v>834299</v>
      </c>
      <c r="P8" s="15">
        <v>694402</v>
      </c>
      <c r="Q8" s="15">
        <v>11517781</v>
      </c>
      <c r="R8" s="15">
        <v>465813</v>
      </c>
      <c r="S8" s="15">
        <v>3776575</v>
      </c>
      <c r="T8" s="15">
        <v>15609241</v>
      </c>
      <c r="U8" s="15">
        <v>1023106</v>
      </c>
      <c r="V8" s="15">
        <v>2521773</v>
      </c>
      <c r="W8" s="15">
        <v>4566334</v>
      </c>
      <c r="X8" s="15">
        <v>309434</v>
      </c>
      <c r="Y8" s="15">
        <v>1533541</v>
      </c>
      <c r="Z8" s="15">
        <v>5214254</v>
      </c>
      <c r="AA8" s="15">
        <v>2538738</v>
      </c>
      <c r="AB8" s="15">
        <v>960</v>
      </c>
      <c r="AC8" s="15">
        <v>210</v>
      </c>
      <c r="AD8" s="15" t="s">
        <v>280</v>
      </c>
      <c r="AE8" s="15" t="s">
        <v>280</v>
      </c>
      <c r="AF8" s="15" t="s">
        <v>280</v>
      </c>
      <c r="AG8" s="12" t="s">
        <v>280</v>
      </c>
      <c r="AH8" s="15" t="s">
        <v>280</v>
      </c>
      <c r="AI8" s="15" t="s">
        <v>280</v>
      </c>
      <c r="AJ8" s="15" t="s">
        <v>280</v>
      </c>
      <c r="AK8" s="16" t="s">
        <v>284</v>
      </c>
    </row>
    <row r="9" spans="1:37" ht="14.25" x14ac:dyDescent="0.2">
      <c r="A9" s="11" t="s">
        <v>285</v>
      </c>
      <c r="B9" s="15">
        <v>1306</v>
      </c>
      <c r="C9" s="15">
        <v>886</v>
      </c>
      <c r="D9" s="15">
        <v>63</v>
      </c>
      <c r="E9" s="15">
        <v>169</v>
      </c>
      <c r="F9" s="15">
        <v>15606</v>
      </c>
      <c r="G9" s="15">
        <v>6</v>
      </c>
      <c r="H9" s="15">
        <v>7579</v>
      </c>
      <c r="I9" s="15">
        <v>21</v>
      </c>
      <c r="J9" s="15">
        <v>8160</v>
      </c>
      <c r="K9" s="15" t="s">
        <v>280</v>
      </c>
      <c r="L9" s="15">
        <v>302</v>
      </c>
      <c r="M9" s="15">
        <v>5612</v>
      </c>
      <c r="N9" s="15">
        <v>255</v>
      </c>
      <c r="O9" s="15">
        <v>1149</v>
      </c>
      <c r="P9" s="15">
        <v>294</v>
      </c>
      <c r="Q9" s="15">
        <v>3362</v>
      </c>
      <c r="R9" s="15">
        <v>1567</v>
      </c>
      <c r="S9" s="15">
        <v>4264</v>
      </c>
      <c r="T9" s="15">
        <v>11434</v>
      </c>
      <c r="U9" s="15">
        <v>746</v>
      </c>
      <c r="V9" s="15">
        <v>7309</v>
      </c>
      <c r="W9" s="15">
        <v>3466</v>
      </c>
      <c r="X9" s="15">
        <v>208</v>
      </c>
      <c r="Y9" s="15">
        <v>683</v>
      </c>
      <c r="Z9" s="15">
        <v>4328</v>
      </c>
      <c r="AA9" s="15">
        <v>38</v>
      </c>
      <c r="AB9" s="15">
        <v>3</v>
      </c>
      <c r="AC9" s="15">
        <v>2</v>
      </c>
      <c r="AD9" s="15" t="s">
        <v>280</v>
      </c>
      <c r="AE9" s="15" t="s">
        <v>280</v>
      </c>
      <c r="AF9" s="15" t="s">
        <v>280</v>
      </c>
      <c r="AG9" s="12" t="s">
        <v>280</v>
      </c>
      <c r="AH9" s="15" t="s">
        <v>280</v>
      </c>
      <c r="AI9" s="15" t="s">
        <v>280</v>
      </c>
      <c r="AJ9" s="15" t="s">
        <v>280</v>
      </c>
      <c r="AK9" s="16" t="s">
        <v>286</v>
      </c>
    </row>
    <row r="10" spans="1:37" ht="14.25" x14ac:dyDescent="0.2">
      <c r="A10" s="11" t="s">
        <v>287</v>
      </c>
      <c r="B10" s="17">
        <v>4250000</v>
      </c>
      <c r="C10" s="17">
        <v>14512500</v>
      </c>
      <c r="D10" s="17">
        <v>27255072</v>
      </c>
      <c r="E10" s="17">
        <v>10000000</v>
      </c>
      <c r="F10" s="17">
        <v>40000000</v>
      </c>
      <c r="G10" s="17">
        <v>29080310</v>
      </c>
      <c r="H10" s="17">
        <v>47000000</v>
      </c>
      <c r="I10" s="17">
        <v>10000000</v>
      </c>
      <c r="J10" s="17">
        <v>10000000</v>
      </c>
      <c r="K10" s="17">
        <v>12500000</v>
      </c>
      <c r="L10" s="17">
        <v>15000000</v>
      </c>
      <c r="M10" s="17">
        <v>20000000</v>
      </c>
      <c r="N10" s="17">
        <v>7000000</v>
      </c>
      <c r="O10" s="17">
        <v>34200000</v>
      </c>
      <c r="P10" s="17">
        <v>2500000</v>
      </c>
      <c r="Q10" s="17">
        <v>18000000</v>
      </c>
      <c r="R10" s="17">
        <v>2000000</v>
      </c>
      <c r="S10" s="17">
        <v>4000000</v>
      </c>
      <c r="T10" s="17">
        <v>3240000</v>
      </c>
      <c r="U10" s="17">
        <v>75000000</v>
      </c>
      <c r="V10" s="17">
        <v>500000</v>
      </c>
      <c r="W10" s="17">
        <v>10250000</v>
      </c>
      <c r="X10" s="17">
        <v>6000000</v>
      </c>
      <c r="Y10" s="17">
        <v>16000000</v>
      </c>
      <c r="Z10" s="17">
        <v>4000000</v>
      </c>
      <c r="AA10" s="17">
        <v>17038971</v>
      </c>
      <c r="AB10" s="17">
        <v>500000</v>
      </c>
      <c r="AC10" s="17">
        <v>3000000</v>
      </c>
      <c r="AD10" s="17">
        <v>6000000</v>
      </c>
      <c r="AE10" s="17">
        <v>2810000</v>
      </c>
      <c r="AF10" s="17">
        <v>3105500</v>
      </c>
      <c r="AG10" s="17">
        <v>500000</v>
      </c>
      <c r="AH10" s="17">
        <v>7779331</v>
      </c>
      <c r="AI10" s="17">
        <v>9000000</v>
      </c>
      <c r="AJ10" s="17">
        <v>5250000</v>
      </c>
      <c r="AK10" s="16" t="s">
        <v>288</v>
      </c>
    </row>
    <row r="11" spans="1:37" ht="14.25" x14ac:dyDescent="0.2">
      <c r="A11" s="11" t="s">
        <v>339</v>
      </c>
      <c r="B11" s="17">
        <v>2635000</v>
      </c>
      <c r="C11" s="17">
        <v>7401375</v>
      </c>
      <c r="D11" s="17">
        <v>22349159.039999999</v>
      </c>
      <c r="E11" s="17">
        <v>7700000</v>
      </c>
      <c r="F11" s="17">
        <v>4400000</v>
      </c>
      <c r="G11" s="17">
        <v>29080310</v>
      </c>
      <c r="H11" s="17">
        <v>51700000.000000007</v>
      </c>
      <c r="I11" s="17">
        <v>11200000.000000002</v>
      </c>
      <c r="J11" s="17">
        <v>1900000</v>
      </c>
      <c r="K11" s="17">
        <v>15000000</v>
      </c>
      <c r="L11" s="17">
        <v>15000000</v>
      </c>
      <c r="M11" s="17">
        <v>11600000</v>
      </c>
      <c r="N11" s="17">
        <v>2660000</v>
      </c>
      <c r="O11" s="17">
        <v>15390000</v>
      </c>
      <c r="P11" s="17">
        <v>4025000.0000000005</v>
      </c>
      <c r="Q11" s="17">
        <v>11700000</v>
      </c>
      <c r="R11" s="17">
        <v>1840000</v>
      </c>
      <c r="S11" s="17">
        <v>1480000</v>
      </c>
      <c r="T11" s="17">
        <v>6739200</v>
      </c>
      <c r="U11" s="17">
        <v>20250000</v>
      </c>
      <c r="V11" s="17">
        <v>2620000</v>
      </c>
      <c r="W11" s="17">
        <v>4920000</v>
      </c>
      <c r="X11" s="17">
        <v>2940000</v>
      </c>
      <c r="Y11" s="17">
        <v>4160000</v>
      </c>
      <c r="Z11" s="17">
        <v>1080000</v>
      </c>
      <c r="AA11" s="17">
        <v>19765206.359999999</v>
      </c>
      <c r="AB11" s="17">
        <v>3990000</v>
      </c>
      <c r="AC11" s="17">
        <v>5490000</v>
      </c>
      <c r="AD11" s="17">
        <v>240000</v>
      </c>
      <c r="AE11" s="17" t="s">
        <v>280</v>
      </c>
      <c r="AF11" s="17" t="s">
        <v>280</v>
      </c>
      <c r="AG11" s="12" t="s">
        <v>280</v>
      </c>
      <c r="AH11" s="17" t="s">
        <v>280</v>
      </c>
      <c r="AI11" s="17" t="s">
        <v>280</v>
      </c>
      <c r="AJ11" s="17" t="s">
        <v>280</v>
      </c>
      <c r="AK11" s="16" t="s">
        <v>338</v>
      </c>
    </row>
    <row r="12" spans="1:37" ht="14.25" x14ac:dyDescent="0.2">
      <c r="A12" s="11" t="s">
        <v>289</v>
      </c>
      <c r="B12" s="18">
        <v>45657</v>
      </c>
      <c r="C12" s="18">
        <v>45657</v>
      </c>
      <c r="D12" s="18">
        <v>45657</v>
      </c>
      <c r="E12" s="18">
        <v>45657</v>
      </c>
      <c r="F12" s="18">
        <v>45657</v>
      </c>
      <c r="G12" s="18">
        <v>45657</v>
      </c>
      <c r="H12" s="18">
        <v>45657</v>
      </c>
      <c r="I12" s="18">
        <v>45657</v>
      </c>
      <c r="J12" s="18">
        <v>45657</v>
      </c>
      <c r="K12" s="18">
        <v>45657</v>
      </c>
      <c r="L12" s="18">
        <v>45657</v>
      </c>
      <c r="M12" s="18">
        <v>45657</v>
      </c>
      <c r="N12" s="18">
        <v>45657</v>
      </c>
      <c r="O12" s="18">
        <v>45657</v>
      </c>
      <c r="P12" s="18">
        <v>45657</v>
      </c>
      <c r="Q12" s="18">
        <v>45657</v>
      </c>
      <c r="R12" s="18">
        <v>45657</v>
      </c>
      <c r="S12" s="18">
        <v>45657</v>
      </c>
      <c r="T12" s="18">
        <v>45657</v>
      </c>
      <c r="U12" s="18">
        <v>45657</v>
      </c>
      <c r="V12" s="18">
        <v>45657</v>
      </c>
      <c r="W12" s="18">
        <v>45657</v>
      </c>
      <c r="X12" s="18">
        <v>45657</v>
      </c>
      <c r="Y12" s="18">
        <v>45657</v>
      </c>
      <c r="Z12" s="18">
        <v>45657</v>
      </c>
      <c r="AA12" s="18">
        <v>45657</v>
      </c>
      <c r="AB12" s="18">
        <v>45657</v>
      </c>
      <c r="AC12" s="18">
        <v>45657</v>
      </c>
      <c r="AD12" s="18">
        <v>45657</v>
      </c>
      <c r="AE12" s="18">
        <v>45657</v>
      </c>
      <c r="AF12" s="18">
        <v>45657</v>
      </c>
      <c r="AG12" s="18">
        <v>45657</v>
      </c>
      <c r="AH12" s="18">
        <v>45657</v>
      </c>
      <c r="AI12" s="18">
        <v>45657</v>
      </c>
      <c r="AJ12" s="18">
        <v>45657</v>
      </c>
      <c r="AK12" s="16" t="s">
        <v>290</v>
      </c>
    </row>
    <row r="13" spans="1:37" x14ac:dyDescent="0.2">
      <c r="A13" t="s">
        <v>343</v>
      </c>
      <c r="X13" s="40"/>
      <c r="Z13" s="40"/>
      <c r="AA13" s="40"/>
      <c r="AI13" s="40"/>
      <c r="AK13" s="41" t="s">
        <v>342</v>
      </c>
    </row>
    <row r="14" spans="1:37" x14ac:dyDescent="0.2"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</row>
    <row r="15" spans="1:37" ht="15" x14ac:dyDescent="0.2">
      <c r="A15" s="19" t="s">
        <v>291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1" t="s">
        <v>292</v>
      </c>
    </row>
    <row r="16" spans="1:37" ht="14.25" x14ac:dyDescent="0.2">
      <c r="A16" s="22" t="s">
        <v>293</v>
      </c>
      <c r="B16" s="13">
        <f>B8*100/B10</f>
        <v>18.144564705882352</v>
      </c>
      <c r="C16" s="13">
        <f t="shared" ref="C16:J16" si="0">C8*100/C10</f>
        <v>7.7282480620155036</v>
      </c>
      <c r="D16" s="13">
        <f t="shared" si="0"/>
        <v>10.075643902169842</v>
      </c>
      <c r="E16" s="13">
        <f t="shared" si="0"/>
        <v>0.44331999999999999</v>
      </c>
      <c r="F16" s="13">
        <f>F8*100/F10</f>
        <v>164.31667999999999</v>
      </c>
      <c r="G16" s="13">
        <f t="shared" si="0"/>
        <v>1.1038396770873487E-2</v>
      </c>
      <c r="H16" s="13">
        <f t="shared" si="0"/>
        <v>25.044542553191491</v>
      </c>
      <c r="I16" s="13">
        <f t="shared" si="0"/>
        <v>0.14491000000000001</v>
      </c>
      <c r="J16" s="13">
        <f t="shared" si="0"/>
        <v>200.68741</v>
      </c>
      <c r="K16" s="13" t="s">
        <v>280</v>
      </c>
      <c r="L16" s="13">
        <f t="shared" ref="L16:AC16" si="1">L8*100/L10</f>
        <v>3.5647066666666665</v>
      </c>
      <c r="M16" s="13">
        <f t="shared" si="1"/>
        <v>32.252099999999999</v>
      </c>
      <c r="N16" s="13">
        <f t="shared" si="1"/>
        <v>38.405714285714289</v>
      </c>
      <c r="O16" s="13">
        <f t="shared" si="1"/>
        <v>2.4394707602339181</v>
      </c>
      <c r="P16" s="13">
        <f t="shared" si="1"/>
        <v>27.77608</v>
      </c>
      <c r="Q16" s="13">
        <f t="shared" si="1"/>
        <v>63.987672222222223</v>
      </c>
      <c r="R16" s="13">
        <f t="shared" si="1"/>
        <v>23.290649999999999</v>
      </c>
      <c r="S16" s="13">
        <f t="shared" si="1"/>
        <v>94.414375000000007</v>
      </c>
      <c r="T16" s="13">
        <f t="shared" si="1"/>
        <v>481.76669753086418</v>
      </c>
      <c r="U16" s="13">
        <f t="shared" si="1"/>
        <v>1.3641413333333334</v>
      </c>
      <c r="V16" s="13">
        <f t="shared" si="1"/>
        <v>504.3546</v>
      </c>
      <c r="W16" s="13">
        <f t="shared" si="1"/>
        <v>44.549599999999998</v>
      </c>
      <c r="X16" s="13">
        <f t="shared" si="1"/>
        <v>5.1572333333333331</v>
      </c>
      <c r="Y16" s="13">
        <f t="shared" si="1"/>
        <v>9.5846312499999993</v>
      </c>
      <c r="Z16" s="13">
        <f t="shared" si="1"/>
        <v>130.35634999999999</v>
      </c>
      <c r="AA16" s="13">
        <f t="shared" si="1"/>
        <v>14.899596929885027</v>
      </c>
      <c r="AB16" s="13">
        <f t="shared" si="1"/>
        <v>0.192</v>
      </c>
      <c r="AC16" s="13">
        <f t="shared" si="1"/>
        <v>7.0000000000000001E-3</v>
      </c>
      <c r="AD16" s="13"/>
      <c r="AE16" s="13" t="s">
        <v>280</v>
      </c>
      <c r="AF16" s="13" t="s">
        <v>280</v>
      </c>
      <c r="AG16" s="13" t="s">
        <v>280</v>
      </c>
      <c r="AH16" s="13" t="s">
        <v>280</v>
      </c>
      <c r="AI16" s="13" t="s">
        <v>280</v>
      </c>
      <c r="AJ16" s="13" t="s">
        <v>280</v>
      </c>
      <c r="AK16" s="14" t="s">
        <v>294</v>
      </c>
    </row>
    <row r="17" spans="1:37" ht="14.25" x14ac:dyDescent="0.2">
      <c r="A17" s="11" t="s">
        <v>295</v>
      </c>
      <c r="B17" s="23">
        <f>'Annual Financial Data'!B114/'Financial Ratios'!B10</f>
        <v>-5.6673882352941178E-2</v>
      </c>
      <c r="C17" s="23">
        <f>'Annual Financial Data'!C114/'Financial Ratios'!C10</f>
        <v>4.6148285960378982E-2</v>
      </c>
      <c r="D17" s="23">
        <f>'Annual Financial Data'!D114/'Financial Ratios'!D10</f>
        <v>2.4148899698375408E-2</v>
      </c>
      <c r="E17" s="23">
        <f>'Annual Financial Data'!E114/'Financial Ratios'!E10</f>
        <v>2.5987E-2</v>
      </c>
      <c r="F17" s="12"/>
      <c r="G17" s="23">
        <f>'Annual Financial Data'!G114/'Financial Ratios'!G10</f>
        <v>6.2391528838585286E-2</v>
      </c>
      <c r="H17" s="23">
        <f>'Annual Financial Data'!H114/'Financial Ratios'!H10</f>
        <v>-3.1552765957446806E-2</v>
      </c>
      <c r="I17" s="23">
        <f>'Annual Financial Data'!I114/'Financial Ratios'!I10</f>
        <v>-0.3089866</v>
      </c>
      <c r="J17" s="23">
        <f>'Annual Financial Data'!J114/'Financial Ratios'!J10</f>
        <v>-0.14375540000000001</v>
      </c>
      <c r="K17" s="23">
        <f>'Annual Financial Data'!K114/'Financial Ratios'!K10</f>
        <v>0.31574416</v>
      </c>
      <c r="L17" s="23">
        <f>'Annual Financial Data'!L114/'Financial Ratios'!L10</f>
        <v>-5.2682933333333334E-2</v>
      </c>
      <c r="M17" s="23">
        <f>'Annual Financial Data'!M114/'Financial Ratios'!M10</f>
        <v>-4.8012999999999997E-3</v>
      </c>
      <c r="N17" s="23">
        <f>'Annual Financial Data'!N114/'Financial Ratios'!N10</f>
        <v>-0.22291671428571427</v>
      </c>
      <c r="O17" s="23">
        <f>'Annual Financial Data'!O114/'Financial Ratios'!O10</f>
        <v>2.0998099415204679E-2</v>
      </c>
      <c r="P17" s="23">
        <f>'Annual Financial Data'!P114/'Financial Ratios'!P10</f>
        <v>0.2002804</v>
      </c>
      <c r="Q17" s="23">
        <f>'Annual Financial Data'!Q114/'Financial Ratios'!Q10</f>
        <v>4.3492222222222224E-2</v>
      </c>
      <c r="R17" s="23">
        <f>'Annual Financial Data'!R114/'Financial Ratios'!R10</f>
        <v>4.0659500000000001E-2</v>
      </c>
      <c r="S17" s="23">
        <f>'Annual Financial Data'!S114/'Financial Ratios'!S10</f>
        <v>-5.8107499999999999E-3</v>
      </c>
      <c r="T17" s="23">
        <f>'Annual Financial Data'!T114/'Financial Ratios'!T10</f>
        <v>-1.5579938271604938E-2</v>
      </c>
      <c r="U17" s="23">
        <f>'Annual Financial Data'!U114/'Financial Ratios'!U10</f>
        <v>4.4144533333333336E-3</v>
      </c>
      <c r="V17" s="12"/>
      <c r="W17" s="23">
        <f>'Annual Financial Data'!W114/'Financial Ratios'!W10</f>
        <v>2.9353268292682928E-2</v>
      </c>
      <c r="X17" s="23">
        <f>'Annual Financial Data'!X114/'Financial Ratios'!X10</f>
        <v>1.6816666666666667E-2</v>
      </c>
      <c r="Y17" s="23">
        <f>'Annual Financial Data'!Y114/'Financial Ratios'!Y10</f>
        <v>1.7580999999999999E-2</v>
      </c>
      <c r="Z17" s="23">
        <f>'Annual Financial Data'!Z114/'Financial Ratios'!Z10</f>
        <v>-0.21494425</v>
      </c>
      <c r="AA17" s="23">
        <f>'Annual Financial Data'!AA114/'Financial Ratios'!AA10</f>
        <v>1.014979132249242E-2</v>
      </c>
      <c r="AB17" s="23">
        <f>'Annual Financial Data'!AB114/'Financial Ratios'!AB10</f>
        <v>0.182396</v>
      </c>
      <c r="AC17" s="23">
        <f>'Annual Financial Data'!AC114/'Financial Ratios'!AC10</f>
        <v>-1.0366666666666666E-3</v>
      </c>
      <c r="AD17" s="12"/>
      <c r="AE17" s="23">
        <f>'Annual Financial Data'!AE114/'Financial Ratios'!AE10</f>
        <v>-1.1914946619217081E-2</v>
      </c>
      <c r="AF17" s="23">
        <f>'Annual Financial Data'!AF114/'Financial Ratios'!AF10</f>
        <v>4.9857349863146029E-2</v>
      </c>
      <c r="AG17" s="23">
        <f>'Annual Financial Data'!AG114/'Financial Ratios'!AG10</f>
        <v>-1.2206E-2</v>
      </c>
      <c r="AH17" s="23">
        <f>'Annual Financial Data'!AH114/'Financial Ratios'!AH10</f>
        <v>-2.9030902528765005E-2</v>
      </c>
      <c r="AI17" s="23">
        <f>'Annual Financial Data'!AI114/'Financial Ratios'!AI10</f>
        <v>8.6167444444444449E-2</v>
      </c>
      <c r="AJ17" s="23">
        <f>'Annual Financial Data'!AJ114/'Financial Ratios'!AJ10</f>
        <v>-1.9152380952380953E-3</v>
      </c>
      <c r="AK17" s="16" t="s">
        <v>296</v>
      </c>
    </row>
    <row r="18" spans="1:37" ht="14.25" x14ac:dyDescent="0.2">
      <c r="A18" s="11" t="s">
        <v>297</v>
      </c>
      <c r="B18" s="12">
        <f>'Annual Financial Data'!B57/'Financial Ratios'!B10</f>
        <v>1.5191456470588236</v>
      </c>
      <c r="C18" s="12">
        <f>'Annual Financial Data'!C57/'Financial Ratios'!C10</f>
        <v>1.2331280620155038</v>
      </c>
      <c r="D18" s="12">
        <f>'Annual Financial Data'!D57/'Financial Ratios'!D10</f>
        <v>1.0721556706949811</v>
      </c>
      <c r="E18" s="12">
        <f>'Annual Financial Data'!E57/'Financial Ratios'!E10</f>
        <v>1.1079763</v>
      </c>
      <c r="F18" s="12"/>
      <c r="G18" s="12">
        <f>'Annual Financial Data'!G57/'Financial Ratios'!G10</f>
        <v>1.4792836802633809</v>
      </c>
      <c r="H18" s="12">
        <f>'Annual Financial Data'!H57/'Financial Ratios'!H10</f>
        <v>1.2891270425531915</v>
      </c>
      <c r="I18" s="12">
        <f>'Annual Financial Data'!I57/'Financial Ratios'!I10</f>
        <v>0.17842179999999999</v>
      </c>
      <c r="J18" s="12">
        <f>'Annual Financial Data'!J57/'Financial Ratios'!J10</f>
        <v>0.5051293</v>
      </c>
      <c r="K18" s="12">
        <f>'Annual Financial Data'!K57/'Financial Ratios'!K10</f>
        <v>2.4771201600000001</v>
      </c>
      <c r="L18" s="12">
        <f>'Annual Financial Data'!L57/'Financial Ratios'!L10</f>
        <v>0.84240973333333335</v>
      </c>
      <c r="M18" s="12">
        <f>'Annual Financial Data'!M57/'Financial Ratios'!M10</f>
        <v>0.79245045000000003</v>
      </c>
      <c r="N18" s="12">
        <f>'Annual Financial Data'!N57/'Financial Ratios'!N10</f>
        <v>0.63045728571428572</v>
      </c>
      <c r="O18" s="12">
        <f>'Annual Financial Data'!O57/'Financial Ratios'!O10</f>
        <v>1.4018490643274855</v>
      </c>
      <c r="P18" s="12">
        <f>'Annual Financial Data'!P57/'Financial Ratios'!P10</f>
        <v>3.0936268</v>
      </c>
      <c r="Q18" s="12">
        <f>'Annual Financial Data'!Q57/'Financial Ratios'!Q10</f>
        <v>1.0794742777777777</v>
      </c>
      <c r="R18" s="12">
        <f>'Annual Financial Data'!R57/'Financial Ratios'!R10</f>
        <v>1.0136164999999999</v>
      </c>
      <c r="S18" s="12">
        <f>'Annual Financial Data'!S57/'Financial Ratios'!S10</f>
        <v>0.74875950000000002</v>
      </c>
      <c r="T18" s="12">
        <f>'Annual Financial Data'!T57/'Financial Ratios'!T10</f>
        <v>0.89879907407407411</v>
      </c>
      <c r="U18" s="12">
        <f>'Annual Financial Data'!U57/'Financial Ratios'!U10</f>
        <v>0.67673534666666668</v>
      </c>
      <c r="V18" s="12"/>
      <c r="W18" s="12">
        <f>'Annual Financial Data'!W57/'Financial Ratios'!W10</f>
        <v>1.1095921951219512</v>
      </c>
      <c r="X18" s="12">
        <f>'Annual Financial Data'!X57/'Financial Ratios'!X10</f>
        <v>0.95503983333333331</v>
      </c>
      <c r="Y18" s="12">
        <f>'Annual Financial Data'!Y57/'Financial Ratios'!Y10</f>
        <v>0.50664050000000005</v>
      </c>
      <c r="Z18" s="12">
        <f>'Annual Financial Data'!Z57/'Financial Ratios'!Z10</f>
        <v>0.53785274999999999</v>
      </c>
      <c r="AA18" s="12">
        <f>'Annual Financial Data'!AA57/'Financial Ratios'!AA10</f>
        <v>2.1015237950695496</v>
      </c>
      <c r="AB18" s="12">
        <f>'Annual Financial Data'!AB57/'Financial Ratios'!AB10</f>
        <v>0.99946400000000002</v>
      </c>
      <c r="AC18" s="12">
        <f>'Annual Financial Data'!AC57/'Financial Ratios'!AC10</f>
        <v>0.50054299999999996</v>
      </c>
      <c r="AD18" s="12"/>
      <c r="AE18" s="12">
        <f>'Annual Financial Data'!AE57/'Financial Ratios'!AE10</f>
        <v>0.79069395017793598</v>
      </c>
      <c r="AF18" s="12">
        <f>'Annual Financial Data'!AF57/'Financial Ratios'!AF10</f>
        <v>0.8242350668169377</v>
      </c>
      <c r="AG18" s="12">
        <f>'Annual Financial Data'!AG57/'Financial Ratios'!AG10</f>
        <v>0.64214800000000005</v>
      </c>
      <c r="AH18" s="12">
        <f>'Annual Financial Data'!AH57/'Financial Ratios'!AH10</f>
        <v>0.22276118601972328</v>
      </c>
      <c r="AI18" s="12">
        <f>'Annual Financial Data'!AI57/'Financial Ratios'!AI10</f>
        <v>0.67337655555555553</v>
      </c>
      <c r="AJ18" s="12">
        <f>'Annual Financial Data'!AJ57/'Financial Ratios'!AJ10</f>
        <v>1.0320055238095238</v>
      </c>
      <c r="AK18" s="16" t="s">
        <v>298</v>
      </c>
    </row>
    <row r="19" spans="1:37" ht="14.25" x14ac:dyDescent="0.2">
      <c r="A19" s="11" t="s">
        <v>299</v>
      </c>
      <c r="B19" s="12" t="s">
        <v>280</v>
      </c>
      <c r="C19" s="12">
        <f>C11/'Annual Financial Data'!C114</f>
        <v>11.05133136337642</v>
      </c>
      <c r="D19" s="12">
        <f>D11/'Annual Financial Data'!D114</f>
        <v>33.955998419885134</v>
      </c>
      <c r="E19" s="12">
        <f>E11/'Annual Financial Data'!E114</f>
        <v>29.630199715242238</v>
      </c>
      <c r="F19" s="12"/>
      <c r="G19" s="12">
        <f>G11/'Annual Financial Data'!G114</f>
        <v>16.027816894616024</v>
      </c>
      <c r="H19" s="12" t="s">
        <v>280</v>
      </c>
      <c r="I19" s="12" t="s">
        <v>280</v>
      </c>
      <c r="J19" s="12" t="s">
        <v>280</v>
      </c>
      <c r="K19" s="12">
        <f>K11/'Annual Financial Data'!K114</f>
        <v>3.800545352921175</v>
      </c>
      <c r="L19" s="12" t="s">
        <v>280</v>
      </c>
      <c r="M19" s="12" t="s">
        <v>280</v>
      </c>
      <c r="N19" s="12" t="s">
        <v>280</v>
      </c>
      <c r="O19" s="12">
        <f>O11/'Annual Financial Data'!O114</f>
        <v>21.430510976348458</v>
      </c>
      <c r="P19" s="12">
        <f>P11/'Annual Financial Data'!P114</f>
        <v>8.0387297009592569</v>
      </c>
      <c r="Q19" s="12">
        <f>Q11/'Annual Financial Data'!Q114</f>
        <v>14.945200929923613</v>
      </c>
      <c r="R19" s="12">
        <f>R11/'Annual Financial Data'!R114</f>
        <v>22.626938353890235</v>
      </c>
      <c r="S19" s="12" t="s">
        <v>280</v>
      </c>
      <c r="T19" s="12" t="s">
        <v>280</v>
      </c>
      <c r="U19" s="12">
        <f>U11/'Annual Financial Data'!U114</f>
        <v>61.162726075557863</v>
      </c>
      <c r="V19" s="12"/>
      <c r="W19" s="12">
        <f>W11/'Annual Financial Data'!W114</f>
        <v>16.352523174383705</v>
      </c>
      <c r="X19" s="12">
        <f>X11/'Annual Financial Data'!X114</f>
        <v>29.137760158572846</v>
      </c>
      <c r="Y19" s="12">
        <f>Y11/'Annual Financial Data'!Y114</f>
        <v>14.788692338319777</v>
      </c>
      <c r="Z19" s="12" t="s">
        <v>280</v>
      </c>
      <c r="AA19" s="12">
        <f>AA11/'Annual Financial Data'!AA114</f>
        <v>114.28806397520556</v>
      </c>
      <c r="AB19" s="12">
        <f>AB11/'Annual Financial Data'!AB114</f>
        <v>43.750959450865153</v>
      </c>
      <c r="AC19" s="12" t="s">
        <v>280</v>
      </c>
      <c r="AD19" s="12"/>
      <c r="AE19" s="12" t="s">
        <v>280</v>
      </c>
      <c r="AF19" s="12" t="s">
        <v>280</v>
      </c>
      <c r="AG19" s="12" t="s">
        <v>280</v>
      </c>
      <c r="AH19" s="12" t="s">
        <v>280</v>
      </c>
      <c r="AI19" s="12" t="s">
        <v>280</v>
      </c>
      <c r="AJ19" s="12" t="s">
        <v>280</v>
      </c>
      <c r="AK19" s="16" t="s">
        <v>300</v>
      </c>
    </row>
    <row r="20" spans="1:37" ht="14.25" x14ac:dyDescent="0.2">
      <c r="A20" s="11" t="s">
        <v>301</v>
      </c>
      <c r="B20" s="12">
        <f>B11/'Annual Financial Data'!B57</f>
        <v>0.4081241329298248</v>
      </c>
      <c r="C20" s="12">
        <f>C11/'Annual Financial Data'!C57</f>
        <v>0.41358234858950754</v>
      </c>
      <c r="D20" s="12">
        <f>D11/'Annual Financial Data'!D57</f>
        <v>0.76481431047085591</v>
      </c>
      <c r="E20" s="12">
        <f>E11/'Annual Financial Data'!E57</f>
        <v>0.69496071350984678</v>
      </c>
      <c r="F20" s="12"/>
      <c r="G20" s="12">
        <f>G11/'Annual Financial Data'!G57</f>
        <v>0.67600286094006912</v>
      </c>
      <c r="H20" s="12">
        <f>H11/'Annual Financial Data'!H57</f>
        <v>0.85329060960616099</v>
      </c>
      <c r="I20" s="12">
        <f>I11/'Annual Financial Data'!I57</f>
        <v>6.2772598415664467</v>
      </c>
      <c r="J20" s="12">
        <f>J11/'Annual Financial Data'!J57</f>
        <v>0.37614131668861817</v>
      </c>
      <c r="K20" s="12">
        <f>K11/'Annual Financial Data'!K57</f>
        <v>0.48443350442878796</v>
      </c>
      <c r="L20" s="12">
        <f>L11/'Annual Financial Data'!L57</f>
        <v>1.1870708046583192</v>
      </c>
      <c r="M20" s="12">
        <f>M11/'Annual Financial Data'!M57</f>
        <v>0.73190696023959601</v>
      </c>
      <c r="N20" s="12">
        <f>N11/'Annual Financial Data'!N57</f>
        <v>0.6027371062410255</v>
      </c>
      <c r="O20" s="12">
        <f>O11/'Annual Financial Data'!O57</f>
        <v>0.32100460131624819</v>
      </c>
      <c r="P20" s="12">
        <f>P11/'Annual Financial Data'!P57</f>
        <v>0.52042476487467726</v>
      </c>
      <c r="Q20" s="12">
        <f>Q11/'Annual Financial Data'!Q57</f>
        <v>0.60214496387825001</v>
      </c>
      <c r="R20" s="12">
        <f>R11/'Annual Financial Data'!R57</f>
        <v>0.90764110489519456</v>
      </c>
      <c r="S20" s="12">
        <f>S11/'Annual Financial Data'!S57</f>
        <v>0.4941506585225296</v>
      </c>
      <c r="T20" s="12">
        <f>T11/'Annual Financial Data'!T57</f>
        <v>2.314199090762056</v>
      </c>
      <c r="U20" s="12">
        <f>U11/'Annual Financial Data'!U57</f>
        <v>0.39897428341805152</v>
      </c>
      <c r="V20" s="12"/>
      <c r="W20" s="12">
        <f>W11/'Annual Financial Data'!W57</f>
        <v>0.43259136294415351</v>
      </c>
      <c r="X20" s="12">
        <f>X11/'Annual Financial Data'!X57</f>
        <v>0.51306760503357718</v>
      </c>
      <c r="Y20" s="12">
        <f>Y11/'Annual Financial Data'!Y57</f>
        <v>0.5131843980100288</v>
      </c>
      <c r="Z20" s="12">
        <f>Z11/'Annual Financial Data'!Z57</f>
        <v>0.5019961318409174</v>
      </c>
      <c r="AA20" s="12">
        <f>AA11/'Annual Financial Data'!AA57</f>
        <v>0.5519804261657717</v>
      </c>
      <c r="AB20" s="12">
        <f>AB11/'Annual Financial Data'!AB57</f>
        <v>7.9842795738515848</v>
      </c>
      <c r="AC20" s="12">
        <f>AC11/'Annual Financial Data'!AC57</f>
        <v>3.6560295519066295</v>
      </c>
      <c r="AD20" s="12"/>
      <c r="AE20" s="12" t="s">
        <v>280</v>
      </c>
      <c r="AF20" s="12" t="s">
        <v>280</v>
      </c>
      <c r="AG20" s="12" t="s">
        <v>280</v>
      </c>
      <c r="AH20" s="12" t="s">
        <v>280</v>
      </c>
      <c r="AI20" s="12" t="s">
        <v>280</v>
      </c>
      <c r="AJ20" s="12" t="s">
        <v>280</v>
      </c>
      <c r="AK20" s="16" t="s">
        <v>302</v>
      </c>
    </row>
    <row r="21" spans="1:37" x14ac:dyDescent="0.2">
      <c r="B21" s="24"/>
      <c r="C21" s="24"/>
      <c r="D21" s="24"/>
      <c r="E21" s="24"/>
      <c r="F21" s="42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42"/>
      <c r="W21" s="24"/>
      <c r="X21" s="24"/>
      <c r="Y21" s="24"/>
      <c r="Z21" s="24"/>
      <c r="AA21" s="24"/>
      <c r="AB21" s="24"/>
      <c r="AC21" s="24"/>
      <c r="AD21" s="42"/>
      <c r="AE21" s="24"/>
      <c r="AF21" s="24"/>
      <c r="AG21" s="24"/>
      <c r="AH21" s="24"/>
      <c r="AI21" s="24"/>
      <c r="AJ21" s="24"/>
    </row>
    <row r="22" spans="1:37" ht="15.75" customHeight="1" x14ac:dyDescent="0.2">
      <c r="A22" s="11" t="s">
        <v>303</v>
      </c>
      <c r="B22" s="12">
        <f>('Annual Financial Data'!B109+'Annual Financial Data'!B98)/'Annual Financial Data'!B95*100</f>
        <v>-52.70930899359648</v>
      </c>
      <c r="C22" s="12">
        <f>('Annual Financial Data'!C109+'Annual Financial Data'!C98)/'Annual Financial Data'!C95*100</f>
        <v>51.409738051746764</v>
      </c>
      <c r="D22" s="12">
        <f>('Annual Financial Data'!D109+'Annual Financial Data'!D98)/'Annual Financial Data'!D95*100</f>
        <v>39.116274264708402</v>
      </c>
      <c r="E22" s="12">
        <f>('Annual Financial Data'!E109+'Annual Financial Data'!E98)/'Annual Financial Data'!E95*100</f>
        <v>40.368077323954111</v>
      </c>
      <c r="F22" s="12"/>
      <c r="G22" s="12">
        <f>('Annual Financial Data'!G109+'Annual Financial Data'!G98)/'Annual Financial Data'!G95*100</f>
        <v>4.6375525258247947</v>
      </c>
      <c r="H22" s="12">
        <f>('Annual Financial Data'!H109+'Annual Financial Data'!H98)/'Annual Financial Data'!H95*100</f>
        <v>-239.5883774881521</v>
      </c>
      <c r="I22" s="12">
        <f>('Annual Financial Data'!I109+'Annual Financial Data'!I98)/'Annual Financial Data'!I95*100</f>
        <v>-35.065615291689447</v>
      </c>
      <c r="J22" s="12">
        <f>('Annual Financial Data'!J109+'Annual Financial Data'!J98)/'Annual Financial Data'!J95*100</f>
        <v>152.84392950795487</v>
      </c>
      <c r="K22" s="12">
        <f>('Annual Financial Data'!K109+'Annual Financial Data'!K98)/'Annual Financial Data'!K95*100</f>
        <v>95.762444329650393</v>
      </c>
      <c r="L22" s="12">
        <f>('Annual Financial Data'!L109+'Annual Financial Data'!L98)/'Annual Financial Data'!L95*100</f>
        <v>-912.12978067790471</v>
      </c>
      <c r="M22" s="12">
        <f>('Annual Financial Data'!M109+'Annual Financial Data'!M98)/'Annual Financial Data'!M95*100</f>
        <v>-251.29144531965562</v>
      </c>
      <c r="N22" s="12">
        <f>('Annual Financial Data'!N109+'Annual Financial Data'!N98)/'Annual Financial Data'!N95*100</f>
        <v>146.39482736324842</v>
      </c>
      <c r="O22" s="12">
        <f>('Annual Financial Data'!O109+'Annual Financial Data'!O98)/'Annual Financial Data'!O95*100</f>
        <v>27.04957545748184</v>
      </c>
      <c r="P22" s="12">
        <f>('Annual Financial Data'!P109+'Annual Financial Data'!P98)/'Annual Financial Data'!P95*100</f>
        <v>27.313958444293473</v>
      </c>
      <c r="Q22" s="12">
        <f>('Annual Financial Data'!Q109+'Annual Financial Data'!Q98)/'Annual Financial Data'!Q95*100</f>
        <v>7.2791738382686049</v>
      </c>
      <c r="R22" s="12">
        <f>('Annual Financial Data'!R109+'Annual Financial Data'!R98)/'Annual Financial Data'!R95*100</f>
        <v>73.9819197839944</v>
      </c>
      <c r="S22" s="12" t="s">
        <v>280</v>
      </c>
      <c r="T22" s="12">
        <f>('Annual Financial Data'!T109+'Annual Financial Data'!T98)/'Annual Financial Data'!T95*100</f>
        <v>144.59339463206439</v>
      </c>
      <c r="U22" s="12">
        <f>('Annual Financial Data'!U109+'Annual Financial Data'!U98)/'Annual Financial Data'!U95*100</f>
        <v>37.658754129118392</v>
      </c>
      <c r="V22" s="12"/>
      <c r="W22" s="12">
        <f>('Annual Financial Data'!W109+'Annual Financial Data'!W98)/'Annual Financial Data'!W95*100</f>
        <v>35.327621609533381</v>
      </c>
      <c r="X22" s="12">
        <f>('Annual Financial Data'!X109+'Annual Financial Data'!X98)/'Annual Financial Data'!X95*100</f>
        <v>25.606822745244155</v>
      </c>
      <c r="Y22" s="12">
        <f>('Annual Financial Data'!Y109+'Annual Financial Data'!Y98)/'Annual Financial Data'!Y95*100</f>
        <v>75.743629986067447</v>
      </c>
      <c r="Z22" s="12">
        <f>('Annual Financial Data'!Z109+'Annual Financial Data'!Z98)/'Annual Financial Data'!Z95*100</f>
        <v>-103.23261940268043</v>
      </c>
      <c r="AA22" s="12">
        <f>('Annual Financial Data'!AA109+'Annual Financial Data'!AA98)/'Annual Financial Data'!AA95*100</f>
        <v>3.8111497291447227</v>
      </c>
      <c r="AB22" s="12">
        <f>('Annual Financial Data'!AB109+'Annual Financial Data'!AB98)/'Annual Financial Data'!AB95*100</f>
        <v>40.154531736539035</v>
      </c>
      <c r="AC22" s="12" t="s">
        <v>280</v>
      </c>
      <c r="AD22" s="12"/>
      <c r="AE22" s="12" t="s">
        <v>280</v>
      </c>
      <c r="AF22" s="12">
        <f>('Annual Financial Data'!AF109+'Annual Financial Data'!AF98)/'Annual Financial Data'!AF95*100</f>
        <v>62.420606580012382</v>
      </c>
      <c r="AG22" s="12">
        <f>('Annual Financial Data'!AG109+'Annual Financial Data'!AG98)/'Annual Financial Data'!AG95*100</f>
        <v>-4095.9731543624157</v>
      </c>
      <c r="AH22" s="12" t="s">
        <v>280</v>
      </c>
      <c r="AI22" s="12">
        <f>('Annual Financial Data'!AI109+'Annual Financial Data'!AI98)/'Annual Financial Data'!AI95*100</f>
        <v>60.253068372435969</v>
      </c>
      <c r="AJ22" s="12">
        <f>('Annual Financial Data'!AJ109+'Annual Financial Data'!AJ98)/'Annual Financial Data'!AJ95*100</f>
        <v>-232.16347263911339</v>
      </c>
      <c r="AK22" s="16" t="s">
        <v>304</v>
      </c>
    </row>
    <row r="23" spans="1:37" ht="14.25" x14ac:dyDescent="0.2">
      <c r="A23" s="11" t="s">
        <v>305</v>
      </c>
      <c r="B23" s="12">
        <f>'Annual Financial Data'!B114/'Annual Financial Data'!B95*100</f>
        <v>-57.551371499569917</v>
      </c>
      <c r="C23" s="12">
        <f>'Annual Financial Data'!C114/'Annual Financial Data'!C95*100</f>
        <v>46.799823346000061</v>
      </c>
      <c r="D23" s="12">
        <f>'Annual Financial Data'!D114/'Annual Financial Data'!D95*100</f>
        <v>32.225481426209384</v>
      </c>
      <c r="E23" s="12">
        <f>'Annual Financial Data'!E114/'Annual Financial Data'!E95*100</f>
        <v>25.361187341169305</v>
      </c>
      <c r="F23" s="12"/>
      <c r="G23" s="12">
        <f>'Annual Financial Data'!G114/'Annual Financial Data'!G95*100</f>
        <v>3.6925140445030604</v>
      </c>
      <c r="H23" s="12">
        <f>'Annual Financial Data'!H114/'Annual Financial Data'!H95*100</f>
        <v>-288.86425923725562</v>
      </c>
      <c r="I23" s="12">
        <f>'Annual Financial Data'!I114/'Annual Financial Data'!I95*100</f>
        <v>-75.134323625590156</v>
      </c>
      <c r="J23" s="12">
        <f>'Annual Financial Data'!J114/'Annual Financial Data'!J95*100</f>
        <v>171.03720201976938</v>
      </c>
      <c r="K23" s="12">
        <f>'Annual Financial Data'!K114/'Annual Financial Data'!K95*100</f>
        <v>13.035885328658193</v>
      </c>
      <c r="L23" s="12">
        <f>'Annual Financial Data'!L114/'Annual Financial Data'!L95*100</f>
        <v>-954.91994441423481</v>
      </c>
      <c r="M23" s="12">
        <f>'Annual Financial Data'!M114/'Annual Financial Data'!M95*100</f>
        <v>-251.29144531965562</v>
      </c>
      <c r="N23" s="12">
        <f>'Annual Financial Data'!N114/'Annual Financial Data'!N95*100</f>
        <v>161.42940643993276</v>
      </c>
      <c r="O23" s="12">
        <f>'Annual Financial Data'!O114/'Annual Financial Data'!O95*100</f>
        <v>28.3291991523351</v>
      </c>
      <c r="P23" s="12">
        <f>'Annual Financial Data'!P114/'Annual Financial Data'!P95*100</f>
        <v>15.308708182422444</v>
      </c>
      <c r="Q23" s="12">
        <f>'Annual Financial Data'!Q114/'Annual Financial Data'!Q95*100</f>
        <v>3.3329535726370665</v>
      </c>
      <c r="R23" s="12">
        <f>'Annual Financial Data'!R114/'Annual Financial Data'!R95*100</f>
        <v>69.483227096399332</v>
      </c>
      <c r="S23" s="12" t="s">
        <v>280</v>
      </c>
      <c r="T23" s="12">
        <f>'Annual Financial Data'!T114/'Annual Financial Data'!T95*100</f>
        <v>144.59339463206439</v>
      </c>
      <c r="U23" s="12">
        <f>'Annual Financial Data'!U114/'Annual Financial Data'!U95*100</f>
        <v>11.982776685767892</v>
      </c>
      <c r="V23" s="12"/>
      <c r="W23" s="12">
        <f>'Annual Financial Data'!W114/'Annual Financial Data'!W95*100</f>
        <v>32.193556602027243</v>
      </c>
      <c r="X23" s="12">
        <f>'Annual Financial Data'!X114/'Annual Financial Data'!X95*100</f>
        <v>13.924251519730625</v>
      </c>
      <c r="Y23" s="12">
        <f>'Annual Financial Data'!Y114/'Annual Financial Data'!Y95*100</f>
        <v>25.548719457810865</v>
      </c>
      <c r="Z23" s="12">
        <f>'Annual Financial Data'!Z114/'Annual Financial Data'!Z95*100</f>
        <v>-103.23261940268043</v>
      </c>
      <c r="AA23" s="12">
        <f>'Annual Financial Data'!AA114/'Annual Financial Data'!AA95*100</f>
        <v>0.62619147536377451</v>
      </c>
      <c r="AB23" s="12">
        <f>'Annual Financial Data'!AB114/'Annual Financial Data'!AB95*100</f>
        <v>23.012712783943236</v>
      </c>
      <c r="AC23" s="12" t="s">
        <v>280</v>
      </c>
      <c r="AD23" s="12"/>
      <c r="AE23" s="12" t="s">
        <v>280</v>
      </c>
      <c r="AF23" s="12">
        <f>'Annual Financial Data'!AF114/'Annual Financial Data'!AF95*100</f>
        <v>49.145995016584934</v>
      </c>
      <c r="AG23" s="12">
        <f>'Annual Financial Data'!AG114/'Annual Financial Data'!AG95*100</f>
        <v>-4095.9731543624157</v>
      </c>
      <c r="AH23" s="12" t="s">
        <v>280</v>
      </c>
      <c r="AI23" s="12">
        <f>'Annual Financial Data'!AI114/'Annual Financial Data'!AI95*100</f>
        <v>60.253068372435969</v>
      </c>
      <c r="AJ23" s="12">
        <f>'Annual Financial Data'!AJ114/'Annual Financial Data'!AJ95*100</f>
        <v>-232.16347263911339</v>
      </c>
      <c r="AK23" s="16" t="s">
        <v>306</v>
      </c>
    </row>
    <row r="24" spans="1:37" ht="14.25" x14ac:dyDescent="0.2">
      <c r="A24" s="11" t="s">
        <v>307</v>
      </c>
      <c r="B24" s="12">
        <f>'Annual Financial Data'!B113*100/'Annual Financial Data'!B44</f>
        <v>-3.1836153987885916</v>
      </c>
      <c r="C24" s="12">
        <f>'Annual Financial Data'!C113*100/'Annual Financial Data'!C44</f>
        <v>3.5388456658604719</v>
      </c>
      <c r="D24" s="12">
        <f>'Annual Financial Data'!D113*100/'Annual Financial Data'!D44</f>
        <v>1.9016186944654725</v>
      </c>
      <c r="E24" s="12">
        <f>'Annual Financial Data'!E113*100/'Annual Financial Data'!E44</f>
        <v>2.0175042384901642</v>
      </c>
      <c r="F24" s="12"/>
      <c r="G24" s="12">
        <f>'Annual Financial Data'!G113*100/'Annual Financial Data'!G44</f>
        <v>0.23635060395518065</v>
      </c>
      <c r="H24" s="12">
        <f>'Annual Financial Data'!H113*100/'Annual Financial Data'!H44</f>
        <v>-2.4149806785331762</v>
      </c>
      <c r="I24" s="12">
        <f>'Annual Financial Data'!I113*100/'Annual Financial Data'!I44</f>
        <v>-13.482106025959895</v>
      </c>
      <c r="J24" s="12">
        <f>'Annual Financial Data'!J113*100/'Annual Financial Data'!J44</f>
        <v>-14.60167022612389</v>
      </c>
      <c r="K24" s="12">
        <f>'Annual Financial Data'!K113*100/'Annual Financial Data'!K44</f>
        <v>0.88519965673971723</v>
      </c>
      <c r="L24" s="12">
        <f>'Annual Financial Data'!L113*100/'Annual Financial Data'!L44</f>
        <v>-6.0772881576998463</v>
      </c>
      <c r="M24" s="12">
        <f>'Annual Financial Data'!M113*100/'Annual Financial Data'!M44</f>
        <v>-0.58348723705978234</v>
      </c>
      <c r="N24" s="12">
        <f>'Annual Financial Data'!N113*100/'Annual Financial Data'!N44</f>
        <v>-22.535586963758451</v>
      </c>
      <c r="O24" s="12">
        <f>'Annual Financial Data'!O113*100/'Annual Financial Data'!O44</f>
        <v>1.398137396390092</v>
      </c>
      <c r="P24" s="12">
        <f>'Annual Financial Data'!P113*100/'Annual Financial Data'!P44</f>
        <v>3.4036950308938918</v>
      </c>
      <c r="Q24" s="12">
        <f>'Annual Financial Data'!Q113*100/'Annual Financial Data'!Q44</f>
        <v>2.7828860788759764</v>
      </c>
      <c r="R24" s="12">
        <f>'Annual Financial Data'!R113*100/'Annual Financial Data'!R44</f>
        <v>3.9657687331475922</v>
      </c>
      <c r="S24" s="12">
        <f>'Annual Financial Data'!S113*100/'Annual Financial Data'!S44</f>
        <v>-0.65010238350362759</v>
      </c>
      <c r="T24" s="12">
        <f>'Annual Financial Data'!T113*100/'Annual Financial Data'!T44</f>
        <v>-1.3162773645352182</v>
      </c>
      <c r="U24" s="12">
        <f>'Annual Financial Data'!U113*100/'Annual Financial Data'!U44</f>
        <v>0.55537388869111859</v>
      </c>
      <c r="V24" s="12"/>
      <c r="W24" s="12">
        <f>'Annual Financial Data'!W113*100/'Annual Financial Data'!W44</f>
        <v>2.581795190790658</v>
      </c>
      <c r="X24" s="12">
        <f>'Annual Financial Data'!X113*100/'Annual Financial Data'!X44</f>
        <v>1.4962940400191183</v>
      </c>
      <c r="Y24" s="12">
        <f>'Annual Financial Data'!Y113*100/'Annual Financial Data'!Y44</f>
        <v>3.3725019092732533</v>
      </c>
      <c r="Z24" s="12">
        <f>'Annual Financial Data'!Z113*100/'Annual Financial Data'!Z44</f>
        <v>-26.285173945981576</v>
      </c>
      <c r="AA24" s="12">
        <f>'Annual Financial Data'!AA113*100/'Annual Financial Data'!AA44</f>
        <v>0.17405497496478556</v>
      </c>
      <c r="AB24" s="12">
        <f>'Annual Financial Data'!AB113*100/'Annual Financial Data'!AB44</f>
        <v>14.534634466645311</v>
      </c>
      <c r="AC24" s="12">
        <f>'Annual Financial Data'!AC113*100/'Annual Financial Data'!AC44</f>
        <v>-0.13947977184517835</v>
      </c>
      <c r="AD24" s="12"/>
      <c r="AE24" s="12">
        <f>'Annual Financial Data'!AE113*100/'Annual Financial Data'!AE44</f>
        <v>-1.1873175014876487</v>
      </c>
      <c r="AF24" s="12">
        <f>'Annual Financial Data'!AF113*100/'Annual Financial Data'!AF44</f>
        <v>5.6536462498292934</v>
      </c>
      <c r="AG24" s="12">
        <f>'Annual Financial Data'!AG113*100/'Annual Financial Data'!AG44</f>
        <v>-1.0644495140821979</v>
      </c>
      <c r="AH24" s="12">
        <f>'Annual Financial Data'!AH113*100/'Annual Financial Data'!AH44</f>
        <v>-3.4527527340669026</v>
      </c>
      <c r="AI24" s="12">
        <f>'Annual Financial Data'!AI113*100/'Annual Financial Data'!AI44</f>
        <v>12.157746076124832</v>
      </c>
      <c r="AJ24" s="12">
        <f>'Annual Financial Data'!AJ113*100/'Annual Financial Data'!AJ44</f>
        <v>-0.13042245460896482</v>
      </c>
      <c r="AK24" s="16" t="s">
        <v>308</v>
      </c>
    </row>
    <row r="25" spans="1:37" ht="14.25" x14ac:dyDescent="0.2">
      <c r="A25" s="11" t="s">
        <v>309</v>
      </c>
      <c r="B25" s="12">
        <f>'Annual Financial Data'!B114*100/'Annual Financial Data'!B57</f>
        <v>-3.7306417895259703</v>
      </c>
      <c r="C25" s="12">
        <f>'Annual Financial Data'!C114*100/'Annual Financial Data'!C57</f>
        <v>3.7423757825242623</v>
      </c>
      <c r="D25" s="12">
        <f>'Annual Financial Data'!D114*100/'Annual Financial Data'!D57</f>
        <v>2.252368789200347</v>
      </c>
      <c r="E25" s="12">
        <f>'Annual Financial Data'!E114*100/'Annual Financial Data'!E57</f>
        <v>2.3454472807766735</v>
      </c>
      <c r="F25" s="12"/>
      <c r="G25" s="12">
        <f>'Annual Financial Data'!G114*100/'Annual Financial Data'!G57</f>
        <v>4.2176851993308482</v>
      </c>
      <c r="H25" s="12">
        <f>'Annual Financial Data'!H114*100/'Annual Financial Data'!H57</f>
        <v>-2.4476071725991186</v>
      </c>
      <c r="I25" s="12">
        <f>'Annual Financial Data'!I114*100/'Annual Financial Data'!I57</f>
        <v>-173.17760497876381</v>
      </c>
      <c r="J25" s="12">
        <f>'Annual Financial Data'!J114*100/'Annual Financial Data'!J57</f>
        <v>-28.459129177420515</v>
      </c>
      <c r="K25" s="12">
        <f>'Annual Financial Data'!K114*100/'Annual Financial Data'!K57</f>
        <v>12.746420827643663</v>
      </c>
      <c r="L25" s="12">
        <f>'Annual Financial Data'!L114*100/'Annual Financial Data'!L57</f>
        <v>-6.2538372063760583</v>
      </c>
      <c r="M25" s="12">
        <f>'Annual Financial Data'!M114*100/'Annual Financial Data'!M57</f>
        <v>-0.60588015313765042</v>
      </c>
      <c r="N25" s="12">
        <f>'Annual Financial Data'!N114*100/'Annual Financial Data'!N57</f>
        <v>-35.357940868770761</v>
      </c>
      <c r="O25" s="12">
        <f>'Annual Financial Data'!O114*100/'Annual Financial Data'!O57</f>
        <v>1.4978858958170493</v>
      </c>
      <c r="P25" s="12">
        <f>'Annual Financial Data'!P114*100/'Annual Financial Data'!P57</f>
        <v>6.4739677067705772</v>
      </c>
      <c r="Q25" s="12">
        <f>'Annual Financial Data'!Q114*100/'Annual Financial Data'!Q57</f>
        <v>4.0290188583053572</v>
      </c>
      <c r="R25" s="12">
        <f>'Annual Financial Data'!R114*100/'Annual Financial Data'!R57</f>
        <v>4.0113297287484961</v>
      </c>
      <c r="S25" s="12">
        <f>'Annual Financial Data'!S114*100/'Annual Financial Data'!S57</f>
        <v>-0.77605025378642944</v>
      </c>
      <c r="T25" s="12">
        <f>'Annual Financial Data'!T114*100/'Annual Financial Data'!T57</f>
        <v>-1.7334172587633223</v>
      </c>
      <c r="U25" s="12">
        <f>'Annual Financial Data'!U114*100/'Annual Financial Data'!U57</f>
        <v>0.65231605753670208</v>
      </c>
      <c r="V25" s="12"/>
      <c r="W25" s="12">
        <f>'Annual Financial Data'!W114*100/'Annual Financial Data'!W57</f>
        <v>2.6454104869993986</v>
      </c>
      <c r="X25" s="12">
        <f>'Annual Financial Data'!X114*100/'Annual Financial Data'!X57</f>
        <v>1.7608340594519705</v>
      </c>
      <c r="Y25" s="12">
        <f>'Annual Financial Data'!Y114*100/'Annual Financial Data'!Y57</f>
        <v>3.4701134236208908</v>
      </c>
      <c r="Z25" s="12">
        <f>'Annual Financial Data'!Z114*100/'Annual Financial Data'!Z57</f>
        <v>-39.963400763498932</v>
      </c>
      <c r="AA25" s="12">
        <f>'Annual Financial Data'!AA114*100/'Annual Financial Data'!AA57</f>
        <v>0.48297294307612226</v>
      </c>
      <c r="AB25" s="12">
        <f>'Annual Financial Data'!AB114*100/'Annual Financial Data'!AB57</f>
        <v>18.249381668574355</v>
      </c>
      <c r="AC25" s="12">
        <f>'Annual Financial Data'!AC114*100/'Annual Financial Data'!AC57</f>
        <v>-0.20710841359616788</v>
      </c>
      <c r="AD25" s="12"/>
      <c r="AE25" s="12">
        <f>'Annual Financial Data'!AE114*100/'Annual Financial Data'!AE57</f>
        <v>-1.5068974053153903</v>
      </c>
      <c r="AF25" s="12">
        <f>'Annual Financial Data'!AF114*100/'Annual Financial Data'!AF57</f>
        <v>6.0489236469502616</v>
      </c>
      <c r="AG25" s="12">
        <f>'Annual Financial Data'!AG114*100/'Annual Financial Data'!AG57</f>
        <v>-1.9008079134405154</v>
      </c>
      <c r="AH25" s="12">
        <f>'Annual Financial Data'!AH114*100/'Annual Financial Data'!AH57</f>
        <v>-13.03229842123152</v>
      </c>
      <c r="AI25" s="12">
        <f>'Annual Financial Data'!AI114*100/'Annual Financial Data'!AI57</f>
        <v>12.796323800336909</v>
      </c>
      <c r="AJ25" s="12">
        <f>'Annual Financial Data'!AJ114*100/'Annual Financial Data'!AJ57</f>
        <v>-0.18558409340370824</v>
      </c>
      <c r="AK25" s="16" t="s">
        <v>310</v>
      </c>
    </row>
    <row r="26" spans="1:37" x14ac:dyDescent="0.2">
      <c r="B26" s="24"/>
      <c r="C26" s="24"/>
      <c r="D26" s="24"/>
      <c r="E26" s="24"/>
      <c r="F26" s="42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42"/>
      <c r="W26" s="24"/>
      <c r="X26" s="24"/>
      <c r="Y26" s="24"/>
      <c r="Z26" s="24"/>
      <c r="AA26" s="24"/>
      <c r="AB26" s="24"/>
      <c r="AC26" s="24"/>
      <c r="AD26" s="42"/>
      <c r="AE26" s="24"/>
      <c r="AF26" s="24"/>
      <c r="AG26" s="24"/>
      <c r="AH26" s="24"/>
      <c r="AI26" s="24"/>
      <c r="AJ26" s="24"/>
    </row>
    <row r="27" spans="1:37" ht="14.25" x14ac:dyDescent="0.2">
      <c r="A27" s="11" t="s">
        <v>311</v>
      </c>
      <c r="B27" s="12">
        <f>'Annual Financial Data'!B79*100/'Annual Financial Data'!B44</f>
        <v>14.663063933749754</v>
      </c>
      <c r="C27" s="12">
        <f>'Annual Financial Data'!C79*100/'Annual Financial Data'!C44</f>
        <v>2.5944232097098765</v>
      </c>
      <c r="D27" s="12">
        <f>'Annual Financial Data'!D79*100/'Annual Financial Data'!D44</f>
        <v>8.5452662391219008</v>
      </c>
      <c r="E27" s="12">
        <f>'Annual Financial Data'!E79*100/'Annual Financial Data'!E44</f>
        <v>13.98211100178359</v>
      </c>
      <c r="F27" s="12"/>
      <c r="G27" s="12">
        <f>'Annual Financial Data'!G79*100/'Annual Financial Data'!G44</f>
        <v>94.396200930484838</v>
      </c>
      <c r="H27" s="12">
        <f>'Annual Financial Data'!H79*100/'Annual Financial Data'!H44</f>
        <v>17.240521291022812</v>
      </c>
      <c r="I27" s="12">
        <f>'Annual Financial Data'!I79*100/'Annual Financial Data'!I44</f>
        <v>92.214867489584947</v>
      </c>
      <c r="J27" s="12">
        <f>'Annual Financial Data'!J79*100/'Annual Financial Data'!J44</f>
        <v>48.692491133183154</v>
      </c>
      <c r="K27" s="12">
        <f>'Annual Financial Data'!K79*100/'Annual Financial Data'!K44</f>
        <v>93.05530808444712</v>
      </c>
      <c r="L27" s="12">
        <f>'Annual Financial Data'!L79*100/'Annual Financial Data'!L44</f>
        <v>2.8230515577893929</v>
      </c>
      <c r="M27" s="12">
        <f>'Annual Financial Data'!M79*100/'Annual Financial Data'!M44</f>
        <v>3.6959316065896277</v>
      </c>
      <c r="N27" s="12">
        <f>'Annual Financial Data'!N79*100/'Annual Financial Data'!N44</f>
        <v>36.264424878705015</v>
      </c>
      <c r="O27" s="12">
        <f>'Annual Financial Data'!O79*100/'Annual Financial Data'!O44</f>
        <v>6.6592855774603281</v>
      </c>
      <c r="P27" s="12">
        <f>'Annual Financial Data'!P79*100/'Annual Financial Data'!P44</f>
        <v>47.424899457959079</v>
      </c>
      <c r="Q27" s="12">
        <f>'Annual Financial Data'!Q79*100/'Annual Financial Data'!Q44</f>
        <v>30.928938862140637</v>
      </c>
      <c r="R27" s="12">
        <f>'Annual Financial Data'!R79*100/'Annual Financial Data'!R44</f>
        <v>1.1358077914756382</v>
      </c>
      <c r="S27" s="12">
        <f>'Annual Financial Data'!S79*100/'Annual Financial Data'!S44</f>
        <v>16.229344642088474</v>
      </c>
      <c r="T27" s="12">
        <f>'Annual Financial Data'!T79*100/'Annual Financial Data'!T44</f>
        <v>24.073515860048364</v>
      </c>
      <c r="U27" s="12">
        <f>'Annual Financial Data'!U79*100/'Annual Financial Data'!U44</f>
        <v>14.861226812606722</v>
      </c>
      <c r="V27" s="12"/>
      <c r="W27" s="12">
        <f>'Annual Financial Data'!W79*100/'Annual Financial Data'!W44</f>
        <v>2.4047419680753293</v>
      </c>
      <c r="X27" s="12">
        <f>'Annual Financial Data'!X79*100/'Annual Financial Data'!X44</f>
        <v>15.023563294498398</v>
      </c>
      <c r="Y27" s="12">
        <f>'Annual Financial Data'!Y79*100/'Annual Financial Data'!Y44</f>
        <v>2.8129199951563804</v>
      </c>
      <c r="Z27" s="12">
        <f>'Annual Financial Data'!Z79*100/'Annual Financial Data'!Z44</f>
        <v>34.226883989338901</v>
      </c>
      <c r="AA27" s="12">
        <f>'Annual Financial Data'!AA79*100/'Annual Financial Data'!AA44</f>
        <v>63.966508023871384</v>
      </c>
      <c r="AB27" s="12">
        <f>'Annual Financial Data'!AB79*100/'Annual Financial Data'!AB44</f>
        <v>20.355468855834619</v>
      </c>
      <c r="AC27" s="12">
        <f>'Annual Financial Data'!AC79*100/'Annual Financial Data'!AC44</f>
        <v>32.653739448198287</v>
      </c>
      <c r="AD27" s="12"/>
      <c r="AE27" s="12">
        <f>'Annual Financial Data'!AE79*100/'Annual Financial Data'!AE44</f>
        <v>21.207807691516606</v>
      </c>
      <c r="AF27" s="12">
        <f>'Annual Financial Data'!AF79*100/'Annual Financial Data'!AF44</f>
        <v>6.5346732772905494</v>
      </c>
      <c r="AG27" s="12">
        <f>'Annual Financial Data'!AG79*100/'Annual Financial Data'!AG44</f>
        <v>44.000153484445747</v>
      </c>
      <c r="AH27" s="12">
        <f>'Annual Financial Data'!AH79*100/'Annual Financial Data'!AH44</f>
        <v>73.506187301221829</v>
      </c>
      <c r="AI27" s="12">
        <f>'Annual Financial Data'!AI79*100/'Annual Financial Data'!AI44</f>
        <v>4.9903217062642948</v>
      </c>
      <c r="AJ27" s="12">
        <f>'Annual Financial Data'!AJ79*100/'Annual Financial Data'!AJ44</f>
        <v>22.147457923031165</v>
      </c>
      <c r="AK27" s="16" t="s">
        <v>312</v>
      </c>
    </row>
    <row r="28" spans="1:37" ht="14.25" x14ac:dyDescent="0.2">
      <c r="A28" s="11" t="s">
        <v>313</v>
      </c>
      <c r="B28" s="12">
        <f>'Annual Financial Data'!B59*100/'Annual Financial Data'!B44</f>
        <v>85.336936066250246</v>
      </c>
      <c r="C28" s="12">
        <f>'Annual Financial Data'!C59*100/'Annual Financial Data'!C44</f>
        <v>97.405576790290127</v>
      </c>
      <c r="D28" s="12">
        <f>'Annual Financial Data'!D59*100/'Annual Financial Data'!D44</f>
        <v>91.454733760878099</v>
      </c>
      <c r="E28" s="12">
        <f>'Annual Financial Data'!E59*100/'Annual Financial Data'!E44</f>
        <v>86.017888998216407</v>
      </c>
      <c r="F28" s="12"/>
      <c r="G28" s="12">
        <f>'Annual Financial Data'!G59*100/'Annual Financial Data'!G44</f>
        <v>5.6037990695151594</v>
      </c>
      <c r="H28" s="12">
        <f>'Annual Financial Data'!H59*100/'Annual Financial Data'!H44</f>
        <v>82.759478708977184</v>
      </c>
      <c r="I28" s="12">
        <f>'Annual Financial Data'!I59*100/'Annual Financial Data'!I44</f>
        <v>7.7851325104150515</v>
      </c>
      <c r="J28" s="12">
        <f>'Annual Financial Data'!J59*100/'Annual Financial Data'!J44</f>
        <v>51.307508866816846</v>
      </c>
      <c r="K28" s="12">
        <f>'Annual Financial Data'!K59*100/'Annual Financial Data'!K44</f>
        <v>6.944691915552875</v>
      </c>
      <c r="L28" s="12">
        <f>'Annual Financial Data'!L59*100/'Annual Financial Data'!L44</f>
        <v>97.176948442210602</v>
      </c>
      <c r="M28" s="12">
        <f>'Annual Financial Data'!M59*100/'Annual Financial Data'!M44</f>
        <v>96.304068393410375</v>
      </c>
      <c r="N28" s="12">
        <f>'Annual Financial Data'!N59*100/'Annual Financial Data'!N44</f>
        <v>63.735575121294985</v>
      </c>
      <c r="O28" s="12">
        <f>'Annual Financial Data'!O59*100/'Annual Financial Data'!O44</f>
        <v>93.340714422539676</v>
      </c>
      <c r="P28" s="12">
        <f>'Annual Financial Data'!P59*100/'Annual Financial Data'!P44</f>
        <v>52.575100542040921</v>
      </c>
      <c r="Q28" s="12">
        <f>'Annual Financial Data'!Q59*100/'Annual Financial Data'!Q44</f>
        <v>69.07106113785936</v>
      </c>
      <c r="R28" s="12">
        <f>'Annual Financial Data'!R59*100/'Annual Financial Data'!R44</f>
        <v>98.864192208524358</v>
      </c>
      <c r="S28" s="12">
        <f>'Annual Financial Data'!S59*100/'Annual Financial Data'!S44</f>
        <v>83.770655357911522</v>
      </c>
      <c r="T28" s="12">
        <f>'Annual Financial Data'!T59*100/'Annual Financial Data'!T44</f>
        <v>75.92648413995164</v>
      </c>
      <c r="U28" s="12">
        <f>'Annual Financial Data'!U59*100/'Annual Financial Data'!U44</f>
        <v>85.138773187393284</v>
      </c>
      <c r="V28" s="12"/>
      <c r="W28" s="12">
        <f>'Annual Financial Data'!W59*100/'Annual Financial Data'!W44</f>
        <v>97.595258031924672</v>
      </c>
      <c r="X28" s="12">
        <f>'Annual Financial Data'!X59*100/'Annual Financial Data'!X44</f>
        <v>84.976436705501598</v>
      </c>
      <c r="Y28" s="12">
        <f>'Annual Financial Data'!Y59*100/'Annual Financial Data'!Y44</f>
        <v>97.187080004843622</v>
      </c>
      <c r="Z28" s="12">
        <f>'Annual Financial Data'!Z59*100/'Annual Financial Data'!Z44</f>
        <v>65.773116010661099</v>
      </c>
      <c r="AA28" s="12">
        <f>'Annual Financial Data'!AA59*100/'Annual Financial Data'!AA44</f>
        <v>36.033491976128616</v>
      </c>
      <c r="AB28" s="12">
        <f>'Annual Financial Data'!AB59*100/'Annual Financial Data'!AB44</f>
        <v>79.644531144165384</v>
      </c>
      <c r="AC28" s="12">
        <f>'Annual Financial Data'!AC59*100/'Annual Financial Data'!AC44</f>
        <v>67.346260551801706</v>
      </c>
      <c r="AD28" s="12"/>
      <c r="AE28" s="12">
        <f>'Annual Financial Data'!AE59*100/'Annual Financial Data'!AE44</f>
        <v>78.792192308483394</v>
      </c>
      <c r="AF28" s="12">
        <f>'Annual Financial Data'!AF59*100/'Annual Financial Data'!AF44</f>
        <v>93.465326722709449</v>
      </c>
      <c r="AG28" s="12">
        <f>'Annual Financial Data'!AG59*100/'Annual Financial Data'!AG44</f>
        <v>55.999846515554253</v>
      </c>
      <c r="AH28" s="12">
        <f>'Annual Financial Data'!AH59*100/'Annual Financial Data'!AH44</f>
        <v>26.493812698778164</v>
      </c>
      <c r="AI28" s="12">
        <f>'Annual Financial Data'!AI59*100/'Annual Financial Data'!AI44</f>
        <v>95.009678293735703</v>
      </c>
      <c r="AJ28" s="12">
        <f>'Annual Financial Data'!AJ59*100/'Annual Financial Data'!AJ44</f>
        <v>77.852542076968831</v>
      </c>
      <c r="AK28" s="16" t="s">
        <v>314</v>
      </c>
    </row>
    <row r="29" spans="1:37" ht="14.25" x14ac:dyDescent="0.2">
      <c r="A29" s="11" t="s">
        <v>315</v>
      </c>
      <c r="B29" s="12">
        <f>('Annual Financial Data'!B109+'Annual Financial Data'!B98)/'Annual Financial Data'!B98</f>
        <v>-10.885714285714286</v>
      </c>
      <c r="C29" s="12" t="s">
        <v>280</v>
      </c>
      <c r="D29" s="12">
        <f>('Annual Financial Data'!D109+'Annual Financial Data'!D98)/'Annual Financial Data'!D98</f>
        <v>6.0112939512275867</v>
      </c>
      <c r="E29" s="12">
        <f>('Annual Financial Data'!E109+'Annual Financial Data'!E98)/'Annual Financial Data'!E98</f>
        <v>2.6899695653304891</v>
      </c>
      <c r="F29" s="12"/>
      <c r="G29" s="12" t="s">
        <v>280</v>
      </c>
      <c r="H29" s="12">
        <f>('Annual Financial Data'!H109+'Annual Financial Data'!H98)/'Annual Financial Data'!H98</f>
        <v>-5.1136471351243484</v>
      </c>
      <c r="I29" s="12">
        <f>('Annual Financial Data'!I109+'Annual Financial Data'!I98)/'Annual Financial Data'!I98</f>
        <v>-1.1563680277902071</v>
      </c>
      <c r="J29" s="12">
        <f>('Annual Financial Data'!J109+'Annual Financial Data'!J98)/'Annual Financial Data'!J98</f>
        <v>-8.4011235146782806</v>
      </c>
      <c r="K29" s="12">
        <f>('Annual Financial Data'!K109+'Annual Financial Data'!K98)/'Annual Financial Data'!K98</f>
        <v>1.2344894621921287</v>
      </c>
      <c r="L29" s="12">
        <f>('Annual Financial Data'!L109+'Annual Financial Data'!L98)/'Annual Financial Data'!L98</f>
        <v>-360.47421203438398</v>
      </c>
      <c r="M29" s="12" t="s">
        <v>280</v>
      </c>
      <c r="N29" s="12">
        <f>('Annual Financial Data'!N109+'Annual Financial Data'!N98)/'Annual Financial Data'!N98</f>
        <v>-9.7372082461741716</v>
      </c>
      <c r="O29" s="12" t="s">
        <v>280</v>
      </c>
      <c r="P29" s="12">
        <f>('Annual Financial Data'!P109+'Annual Financial Data'!P98)/'Annual Financial Data'!P98</f>
        <v>10.369894020824386</v>
      </c>
      <c r="Q29" s="12">
        <f>('Annual Financial Data'!Q109+'Annual Financial Data'!Q98)/'Annual Financial Data'!Q98</f>
        <v>2.4838736858009116</v>
      </c>
      <c r="R29" s="12" t="s">
        <v>280</v>
      </c>
      <c r="S29" s="12" t="s">
        <v>280</v>
      </c>
      <c r="T29" s="12" t="s">
        <v>280</v>
      </c>
      <c r="U29" s="12">
        <f>('Annual Financial Data'!U109+'Annual Financial Data'!U98)/'Annual Financial Data'!U98</f>
        <v>1.5067946233849736</v>
      </c>
      <c r="V29" s="12"/>
      <c r="W29" s="12" t="s">
        <v>280</v>
      </c>
      <c r="X29" s="12" t="s">
        <v>280</v>
      </c>
      <c r="Y29" s="12" t="s">
        <v>280</v>
      </c>
      <c r="Z29" s="12" t="s">
        <v>280</v>
      </c>
      <c r="AA29" s="12">
        <f>('Annual Financial Data'!AA109+'Annual Financial Data'!AA98)/'Annual Financial Data'!AA98</f>
        <v>1.4579688062719893</v>
      </c>
      <c r="AB29" s="12" t="s">
        <v>280</v>
      </c>
      <c r="AC29" s="12" t="s">
        <v>280</v>
      </c>
      <c r="AD29" s="12"/>
      <c r="AE29" s="12" t="s">
        <v>280</v>
      </c>
      <c r="AF29" s="12" t="s">
        <v>280</v>
      </c>
      <c r="AG29" s="12" t="s">
        <v>280</v>
      </c>
      <c r="AH29" s="12" t="s">
        <v>280</v>
      </c>
      <c r="AI29" s="12" t="s">
        <v>280</v>
      </c>
      <c r="AJ29" s="12" t="s">
        <v>280</v>
      </c>
      <c r="AK29" s="16" t="s">
        <v>316</v>
      </c>
    </row>
    <row r="30" spans="1:37" ht="14.25" x14ac:dyDescent="0.2">
      <c r="B30" s="24"/>
      <c r="C30" s="24"/>
      <c r="D30" s="24"/>
      <c r="E30" s="24"/>
      <c r="F30" s="42"/>
      <c r="G30" s="24"/>
      <c r="H30" s="24"/>
      <c r="I30" s="24"/>
      <c r="J30" s="24"/>
      <c r="K30" s="24"/>
      <c r="L30" s="24"/>
      <c r="M30" s="25"/>
      <c r="N30" s="24"/>
      <c r="O30" s="24"/>
      <c r="P30" s="24"/>
      <c r="Q30" s="24"/>
      <c r="R30" s="24"/>
      <c r="S30" s="24"/>
      <c r="T30" s="24"/>
      <c r="U30" s="24"/>
      <c r="V30" s="42"/>
      <c r="W30" s="24"/>
      <c r="X30" s="24"/>
      <c r="Y30" s="24"/>
      <c r="Z30" s="24"/>
      <c r="AA30" s="24"/>
      <c r="AB30" s="24"/>
      <c r="AC30" s="24"/>
      <c r="AD30" s="42"/>
      <c r="AE30" s="24"/>
      <c r="AF30" s="24"/>
      <c r="AG30" s="24"/>
      <c r="AH30" s="24"/>
      <c r="AI30" s="24"/>
      <c r="AJ30" s="24"/>
    </row>
    <row r="31" spans="1:37" ht="14.25" x14ac:dyDescent="0.2">
      <c r="A31" s="11" t="s">
        <v>317</v>
      </c>
      <c r="B31" s="12">
        <f>'Annual Financial Data'!B95/'Annual Financial Data'!B44</f>
        <v>5.5317802440422864E-2</v>
      </c>
      <c r="C31" s="12">
        <f>'Annual Financial Data'!C95/'Annual Financial Data'!C44</f>
        <v>7.5148292327017835E-2</v>
      </c>
      <c r="D31" s="12">
        <f>'Annual Financial Data'!D95/'Annual Financial Data'!D44</f>
        <v>6.0809073916265957E-2</v>
      </c>
      <c r="E31" s="12">
        <f>'Annual Financial Data'!E95/'Annual Financial Data'!E44</f>
        <v>7.9550859009471953E-2</v>
      </c>
      <c r="F31" s="12"/>
      <c r="G31" s="12">
        <f>'Annual Financial Data'!G95/'Annual Financial Data'!G44</f>
        <v>6.4008044683548052E-2</v>
      </c>
      <c r="H31" s="12">
        <f>'Annual Financial Data'!H95/'Annual Financial Data'!H44</f>
        <v>8.357398412979394E-3</v>
      </c>
      <c r="I31" s="12">
        <f>'Annual Financial Data'!I95/'Annual Financial Data'!I44</f>
        <v>0.17944003985640455</v>
      </c>
      <c r="J31" s="12">
        <f>'Annual Financial Data'!J95/'Annual Financial Data'!J44</f>
        <v>-8.5371311350358456E-2</v>
      </c>
      <c r="K31" s="12">
        <f>'Annual Financial Data'!K95/'Annual Financial Data'!K44</f>
        <v>6.7904836106043934E-2</v>
      </c>
      <c r="L31" s="12">
        <f>'Annual Financial Data'!L95/'Annual Financial Data'!L44</f>
        <v>6.3641860171092818E-3</v>
      </c>
      <c r="M31" s="12">
        <f>'Annual Financial Data'!M95/'Annual Financial Data'!M44</f>
        <v>2.3219542404937688E-3</v>
      </c>
      <c r="N31" s="12">
        <f>'Annual Financial Data'!N95/'Annual Financial Data'!N44</f>
        <v>-0.13960025908999332</v>
      </c>
      <c r="O31" s="12">
        <f>'Annual Financial Data'!O95/'Annual Financial Data'!O44</f>
        <v>4.9353226996353243E-2</v>
      </c>
      <c r="P31" s="12">
        <f>'Annual Financial Data'!P95/'Annual Financial Data'!P44</f>
        <v>0.22233718157891572</v>
      </c>
      <c r="Q31" s="12">
        <f>'Annual Financial Data'!Q95/'Annual Financial Data'!Q44</f>
        <v>0.83496094926822784</v>
      </c>
      <c r="R31" s="12">
        <f>'Annual Financial Data'!R95/'Annual Financial Data'!R44</f>
        <v>5.7075194962455923E-2</v>
      </c>
      <c r="S31" s="12">
        <f>'Annual Financial Data'!S95/'Annual Financial Data'!S44</f>
        <v>0</v>
      </c>
      <c r="T31" s="12">
        <f>'Annual Financial Data'!T95/'Annual Financial Data'!T44</f>
        <v>-9.103302179775551E-3</v>
      </c>
      <c r="U31" s="12">
        <f>'Annual Financial Data'!U95/'Annual Financial Data'!U44</f>
        <v>4.6347679111031402E-2</v>
      </c>
      <c r="V31" s="12"/>
      <c r="W31" s="12">
        <f>'Annual Financial Data'!W95/'Annual Financial Data'!W44</f>
        <v>8.0196022536636449E-2</v>
      </c>
      <c r="X31" s="12">
        <f>'Annual Financial Data'!X95/'Annual Financial Data'!X44</f>
        <v>0.10745956706533734</v>
      </c>
      <c r="Y31" s="12">
        <f>'Annual Financial Data'!Y95/'Annual Financial Data'!Y44</f>
        <v>0.13200277668876267</v>
      </c>
      <c r="Z31" s="12">
        <f>'Annual Financial Data'!Z95/'Annual Financial Data'!Z44</f>
        <v>0.25462081750973264</v>
      </c>
      <c r="AA31" s="12">
        <f>'Annual Financial Data'!AA95/'Annual Financial Data'!AA44</f>
        <v>0.27339884217497384</v>
      </c>
      <c r="AB31" s="12">
        <f>'Annual Financial Data'!AB95/'Annual Financial Data'!AB44</f>
        <v>0.63159152956476416</v>
      </c>
      <c r="AC31" s="12">
        <f>'Annual Financial Data'!AC95/'Annual Financial Data'!AC44</f>
        <v>0</v>
      </c>
      <c r="AD31" s="12"/>
      <c r="AE31" s="12">
        <f>'Annual Financial Data'!AE95/'Annual Financial Data'!AE44</f>
        <v>0</v>
      </c>
      <c r="AF31" s="12">
        <f>'Annual Financial Data'!AF95/'Annual Financial Data'!AF44</f>
        <v>0.11503778177492184</v>
      </c>
      <c r="AG31" s="12">
        <f>'Annual Financial Data'!AG95/'Annual Financial Data'!AG44</f>
        <v>2.5987707291208831E-4</v>
      </c>
      <c r="AH31" s="12">
        <f>'Annual Financial Data'!AH95/'Annual Financial Data'!AH44</f>
        <v>0</v>
      </c>
      <c r="AI31" s="12">
        <f>'Annual Financial Data'!AI95/'Annual Financial Data'!AI44</f>
        <v>0.20177804059662877</v>
      </c>
      <c r="AJ31" s="12">
        <f>'Annual Financial Data'!AJ95/'Annual Financial Data'!AJ44</f>
        <v>5.6176991637138399E-4</v>
      </c>
      <c r="AK31" s="16" t="s">
        <v>318</v>
      </c>
    </row>
    <row r="32" spans="1:37" s="38" customFormat="1" ht="14.25" x14ac:dyDescent="0.2">
      <c r="A32" s="11" t="s">
        <v>319</v>
      </c>
      <c r="B32" s="12">
        <f>'Annual Financial Data'!B95/('Annual Financial Data'!B23+'Annual Financial Data'!B24+'Annual Financial Data'!B18+'Annual Financial Data'!B37)</f>
        <v>7.6297274248339139E-2</v>
      </c>
      <c r="C32" s="12">
        <f>'Annual Financial Data'!C95/('Annual Financial Data'!C23+'Annual Financial Data'!C24+'Annual Financial Data'!C18+'Annual Financial Data'!C37)</f>
        <v>0.16410097515962635</v>
      </c>
      <c r="D32" s="12">
        <f>'Annual Financial Data'!D95/('Annual Financial Data'!D23+'Annual Financial Data'!D24+'Annual Financial Data'!D18+'Annual Financial Data'!D37)</f>
        <v>0.10566277098699002</v>
      </c>
      <c r="E32" s="12">
        <f>'Annual Financial Data'!E95/('Annual Financial Data'!E23+'Annual Financial Data'!E24+'Annual Financial Data'!E18+'Annual Financial Data'!E37)</f>
        <v>0.16351104918244155</v>
      </c>
      <c r="F32" s="12"/>
      <c r="G32" s="12">
        <f>'Annual Financial Data'!G95/('Annual Financial Data'!G23+'Annual Financial Data'!G24+'Annual Financial Data'!G18+'Annual Financial Data'!G37)</f>
        <v>1.7403943306058494</v>
      </c>
      <c r="H32" s="12">
        <f>'Annual Financial Data'!H95/('Annual Financial Data'!H23+'Annual Financial Data'!H24+'Annual Financial Data'!H18+'Annual Financial Data'!H37)</f>
        <v>3.310568711858522E-2</v>
      </c>
      <c r="I32" s="12">
        <f>'Annual Financial Data'!I95/('Annual Financial Data'!I23+'Annual Financial Data'!I24+'Annual Financial Data'!I18+'Annual Financial Data'!I37)</f>
        <v>85.744047370835247</v>
      </c>
      <c r="J32" s="12">
        <f>'Annual Financial Data'!J95/('Annual Financial Data'!J23+'Annual Financial Data'!J24+'Annual Financial Data'!J18+'Annual Financial Data'!J37)</f>
        <v>-1.9111299080466042</v>
      </c>
      <c r="K32" s="12">
        <f>'Annual Financial Data'!K95/('Annual Financial Data'!K23+'Annual Financial Data'!K24+'Annual Financial Data'!K18+'Annual Financial Data'!K37)</f>
        <v>1.3892297623054894</v>
      </c>
      <c r="L32" s="12">
        <f>'Annual Financial Data'!L95/('Annual Financial Data'!L23+'Annual Financial Data'!L24+'Annual Financial Data'!L18+'Annual Financial Data'!L37)</f>
        <v>2.1158581593938811E-2</v>
      </c>
      <c r="M32" s="12">
        <f>'Annual Financial Data'!M95/('Annual Financial Data'!M23+'Annual Financial Data'!M24+'Annual Financial Data'!M18+'Annual Financial Data'!M37)</f>
        <v>8.0979012591343245E-3</v>
      </c>
      <c r="N32" s="12">
        <f>'Annual Financial Data'!N95/('Annual Financial Data'!N23+'Annual Financial Data'!N24+'Annual Financial Data'!N18+'Annual Financial Data'!N37)</f>
        <v>-0.61208161890324597</v>
      </c>
      <c r="O32" s="12">
        <f>'Annual Financial Data'!O95/('Annual Financial Data'!O23+'Annual Financial Data'!O24+'Annual Financial Data'!O18+'Annual Financial Data'!O37)</f>
        <v>0.32316556319251316</v>
      </c>
      <c r="P32" s="12">
        <f>'Annual Financial Data'!P95/('Annual Financial Data'!P23+'Annual Financial Data'!P24+'Annual Financial Data'!P18+'Annual Financial Data'!P37)</f>
        <v>1.0845353536559323</v>
      </c>
      <c r="Q32" s="12">
        <f>'Annual Financial Data'!Q95/('Annual Financial Data'!Q23+'Annual Financial Data'!Q24+'Annual Financial Data'!Q18+'Annual Financial Data'!Q37)</f>
        <v>18.687119610098861</v>
      </c>
      <c r="R32" s="12">
        <f>'Annual Financial Data'!R95/('Annual Financial Data'!R23+'Annual Financial Data'!R24+'Annual Financial Data'!R18+'Annual Financial Data'!R37)</f>
        <v>7.973359004178325E-2</v>
      </c>
      <c r="S32" s="12">
        <f>'Annual Financial Data'!S95/('Annual Financial Data'!S23+'Annual Financial Data'!S24+'Annual Financial Data'!S18+'Annual Financial Data'!S37)</f>
        <v>0</v>
      </c>
      <c r="T32" s="12">
        <f>'Annual Financial Data'!T95/('Annual Financial Data'!T23+'Annual Financial Data'!T24+'Annual Financial Data'!T18+'Annual Financial Data'!T37)</f>
        <v>-5.2745369992657255E-2</v>
      </c>
      <c r="U32" s="12">
        <f>'Annual Financial Data'!U95/('Annual Financial Data'!U23+'Annual Financial Data'!U24+'Annual Financial Data'!U18+'Annual Financial Data'!U37)</f>
        <v>0.14527816862158677</v>
      </c>
      <c r="V32" s="12"/>
      <c r="W32" s="12">
        <f>'Annual Financial Data'!W95/('Annual Financial Data'!W23+'Annual Financial Data'!W24+'Annual Financial Data'!W18+'Annual Financial Data'!W37)</f>
        <v>0.16482907719463105</v>
      </c>
      <c r="X32" s="12">
        <f>'Annual Financial Data'!X95/('Annual Financial Data'!X23+'Annual Financial Data'!X24+'Annual Financial Data'!X18+'Annual Financial Data'!X37)</f>
        <v>0.51704688160012791</v>
      </c>
      <c r="Y32" s="12">
        <f>'Annual Financial Data'!Y95/('Annual Financial Data'!Y23+'Annual Financial Data'!Y24+'Annual Financial Data'!Y18+'Annual Financial Data'!Y37)</f>
        <v>61.799393803322857</v>
      </c>
      <c r="Z32" s="12">
        <f>'Annual Financial Data'!Z95/('Annual Financial Data'!Z23+'Annual Financial Data'!Z24+'Annual Financial Data'!Z18+'Annual Financial Data'!Z37)</f>
        <v>3.0601406515237248</v>
      </c>
      <c r="AA32" s="12">
        <f>'Annual Financial Data'!AA95/('Annual Financial Data'!AA23+'Annual Financial Data'!AA24+'Annual Financial Data'!AA18+'Annual Financial Data'!AA37)</f>
        <v>0.93044836898891969</v>
      </c>
      <c r="AB32" s="12">
        <f>'Annual Financial Data'!AB95/('Annual Financial Data'!AB23+'Annual Financial Data'!AB24+'Annual Financial Data'!AB18+'Annual Financial Data'!AB37)</f>
        <v>3.0249603077674645</v>
      </c>
      <c r="AC32" s="12">
        <f>'Annual Financial Data'!AC95/('Annual Financial Data'!AC23+'Annual Financial Data'!AC24+'Annual Financial Data'!AC18+'Annual Financial Data'!AC37)</f>
        <v>0</v>
      </c>
      <c r="AD32" s="12"/>
      <c r="AE32" s="12" t="s">
        <v>280</v>
      </c>
      <c r="AF32" s="12">
        <f>'Annual Financial Data'!AF95/('Annual Financial Data'!AF23+'Annual Financial Data'!AF24+'Annual Financial Data'!AF18+'Annual Financial Data'!AF37)</f>
        <v>1.9833235755160625</v>
      </c>
      <c r="AG32" s="12">
        <f>'Annual Financial Data'!AG95/('Annual Financial Data'!AG23+'Annual Financial Data'!AG24+'Annual Financial Data'!AG18+'Annual Financial Data'!AG37)</f>
        <v>6.6183394630705541E-4</v>
      </c>
      <c r="AH32" s="12" t="s">
        <v>280</v>
      </c>
      <c r="AI32" s="12" t="s">
        <v>280</v>
      </c>
      <c r="AJ32" s="12">
        <f>'Annual Financial Data'!AJ95/('Annual Financial Data'!AJ23+'Annual Financial Data'!AJ24+'Annual Financial Data'!AJ18+'Annual Financial Data'!AJ37)</f>
        <v>5.6499902159024201E-2</v>
      </c>
      <c r="AK32" s="16" t="s">
        <v>320</v>
      </c>
    </row>
    <row r="33" spans="1:37" ht="14.25" x14ac:dyDescent="0.2">
      <c r="A33" s="11" t="s">
        <v>321</v>
      </c>
      <c r="B33" s="12">
        <f>'Annual Financial Data'!B95/'Financial Ratios'!B36</f>
        <v>0.27664360421958833</v>
      </c>
      <c r="C33" s="12">
        <f>'Annual Financial Data'!C95/'Financial Ratios'!C36</f>
        <v>0.14313863836820395</v>
      </c>
      <c r="D33" s="12">
        <f>'Annual Financial Data'!D95/'Financial Ratios'!D36</f>
        <v>5.9621414913957933</v>
      </c>
      <c r="E33" s="12">
        <f>'Annual Financial Data'!E95/'Financial Ratios'!E36</f>
        <v>0.31041099293250896</v>
      </c>
      <c r="F33" s="12"/>
      <c r="G33" s="12">
        <f>'Annual Financial Data'!G95/'Financial Ratios'!G36</f>
        <v>6.8102632744955066E-2</v>
      </c>
      <c r="H33" s="12">
        <f>'Annual Financial Data'!H95/'Financial Ratios'!H36</f>
        <v>5.8548674673677838E-2</v>
      </c>
      <c r="I33" s="12">
        <f>'Annual Financial Data'!I95/'Financial Ratios'!I36</f>
        <v>-0.8661268436062517</v>
      </c>
      <c r="J33" s="12">
        <f>'Annual Financial Data'!J95/'Financial Ratios'!J36</f>
        <v>0.80242112951038003</v>
      </c>
      <c r="K33" s="12">
        <f>'Annual Financial Data'!K95/'Financial Ratios'!K36</f>
        <v>3.1809879789063511</v>
      </c>
      <c r="L33" s="12">
        <f>'Annual Financial Data'!L95/'Financial Ratios'!L36</f>
        <v>8.6932150693319488E-3</v>
      </c>
      <c r="M33" s="12">
        <f>'Annual Financial Data'!M95/'Financial Ratios'!M36</f>
        <v>-0.35844401921056579</v>
      </c>
      <c r="N33" s="12">
        <f>'Annual Financial Data'!N95/'Financial Ratios'!N36</f>
        <v>-3.4785198140231177</v>
      </c>
      <c r="O33" s="12">
        <f>'Annual Financial Data'!O95/'Financial Ratios'!O36</f>
        <v>0.10783029185204028</v>
      </c>
      <c r="P33" s="12">
        <f>'Annual Financial Data'!P95/'Financial Ratios'!P36</f>
        <v>1.3782525864143245</v>
      </c>
      <c r="Q33" s="12">
        <f>'Annual Financial Data'!Q95/'Financial Ratios'!Q36</f>
        <v>4.6455314563825718</v>
      </c>
      <c r="R33" s="12">
        <f>'Annual Financial Data'!R95/'Financial Ratios'!R36</f>
        <v>0.20920596331915198</v>
      </c>
      <c r="S33" s="12">
        <f>'Annual Financial Data'!S95/'Financial Ratios'!S36</f>
        <v>0</v>
      </c>
      <c r="T33" s="12">
        <f>'Annual Financial Data'!T95/'Financial Ratios'!T36</f>
        <v>4.8714020193901642E-2</v>
      </c>
      <c r="U33" s="12">
        <f>'Annual Financial Data'!U95/'Financial Ratios'!U36</f>
        <v>0.22802498190778331</v>
      </c>
      <c r="V33" s="12"/>
      <c r="W33" s="12">
        <f>'Annual Financial Data'!W95/'Financial Ratios'!W36</f>
        <v>0.30561605292898852</v>
      </c>
      <c r="X33" s="12">
        <f>'Annual Financial Data'!X95/'Financial Ratios'!X36</f>
        <v>0.15920655426514982</v>
      </c>
      <c r="Y33" s="12">
        <f>'Annual Financial Data'!Y95/'Financial Ratios'!Y36</f>
        <v>0.22600993072631753</v>
      </c>
      <c r="Z33" s="12">
        <f>'Annual Financial Data'!Z95/'Financial Ratios'!Z36</f>
        <v>1.4814615855307158</v>
      </c>
      <c r="AA33" s="12">
        <f>'Annual Financial Data'!AA95/'Financial Ratios'!AA36</f>
        <v>-2.1903869554848483</v>
      </c>
      <c r="AB33" s="12">
        <f>'Annual Financial Data'!AB95/'Financial Ratios'!AB36</f>
        <v>0.86201653582871651</v>
      </c>
      <c r="AC33" s="12">
        <f>'Annual Financial Data'!AC95/'Financial Ratios'!AC36</f>
        <v>0</v>
      </c>
      <c r="AD33" s="12"/>
      <c r="AE33" s="12">
        <f>'Annual Financial Data'!AE95/'Financial Ratios'!AE36</f>
        <v>0</v>
      </c>
      <c r="AF33" s="12">
        <f>'Annual Financial Data'!AF95/'Financial Ratios'!AF36</f>
        <v>0.15906278447344863</v>
      </c>
      <c r="AG33" s="12">
        <f>'Annual Financial Data'!AG95/'Financial Ratios'!AG36</f>
        <v>0.22923076923076924</v>
      </c>
      <c r="AH33" s="12">
        <f>'Annual Financial Data'!AH95/'Financial Ratios'!AH36</f>
        <v>0</v>
      </c>
      <c r="AI33" s="12">
        <f>'Annual Financial Data'!AI95/'Financial Ratios'!AI36</f>
        <v>0.46695601318566815</v>
      </c>
      <c r="AJ33" s="12">
        <f>'Annual Financial Data'!AJ95/'Financial Ratios'!AJ36</f>
        <v>2.268097385220447E-2</v>
      </c>
      <c r="AK33" s="16" t="s">
        <v>322</v>
      </c>
    </row>
    <row r="34" spans="1:37" x14ac:dyDescent="0.2">
      <c r="B34" s="24"/>
      <c r="C34" s="24"/>
      <c r="D34" s="24"/>
      <c r="E34" s="24"/>
      <c r="F34" s="42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42"/>
      <c r="W34" s="24"/>
      <c r="X34" s="24"/>
      <c r="Y34" s="24"/>
      <c r="Z34" s="24"/>
      <c r="AA34" s="24"/>
      <c r="AB34" s="24"/>
      <c r="AC34" s="24"/>
      <c r="AD34" s="42"/>
      <c r="AE34" s="24"/>
      <c r="AF34" s="24"/>
      <c r="AG34" s="24"/>
      <c r="AH34" s="24"/>
      <c r="AI34" s="24"/>
      <c r="AJ34" s="24"/>
    </row>
    <row r="35" spans="1:37" ht="14.25" x14ac:dyDescent="0.2">
      <c r="A35" s="11" t="s">
        <v>323</v>
      </c>
      <c r="B35" s="12">
        <f>'Annual Financial Data'!B43/'Annual Financial Data'!B78</f>
        <v>2.3637022487558244</v>
      </c>
      <c r="C35" s="12">
        <f>'Annual Financial Data'!C43/'Annual Financial Data'!C78</f>
        <v>21.235848235520336</v>
      </c>
      <c r="D35" s="12">
        <f>'Annual Financial Data'!D43/'Annual Financial Data'!D78</f>
        <v>1.1193549713323689</v>
      </c>
      <c r="E35" s="12">
        <f>'Annual Financial Data'!E43/'Annual Financial Data'!E78</f>
        <v>13.964229890113343</v>
      </c>
      <c r="F35" s="12"/>
      <c r="G35" s="12">
        <f>'Annual Financial Data'!G43/'Annual Financial Data'!G78</f>
        <v>57.760432418620596</v>
      </c>
      <c r="H35" s="12">
        <f>'Annual Financial Data'!H43/'Annual Financial Data'!H78</f>
        <v>12.226645942215656</v>
      </c>
      <c r="I35" s="12">
        <f>'Annual Financial Data'!I43/'Annual Financial Data'!I78</f>
        <v>0.77533422831850163</v>
      </c>
      <c r="J35" s="12">
        <f>'Annual Financial Data'!J43/'Annual Financial Data'!J78</f>
        <v>0.33146602041513196</v>
      </c>
      <c r="K35" s="12">
        <f>'Annual Financial Data'!K43/'Annual Financial Data'!K78</f>
        <v>2.3307696480693223</v>
      </c>
      <c r="L35" s="12">
        <f>'Annual Financial Data'!L43/'Annual Financial Data'!L78</f>
        <v>26.932454888201192</v>
      </c>
      <c r="M35" s="12">
        <f>'Annual Financial Data'!M43/'Annual Financial Data'!M78</f>
        <v>0.80035095144547419</v>
      </c>
      <c r="N35" s="12">
        <f>'Annual Financial Data'!N43/'Annual Financial Data'!N78</f>
        <v>1.1176226579933832</v>
      </c>
      <c r="O35" s="12">
        <f>'Annual Financial Data'!O43/'Annual Financial Data'!O78</f>
        <v>9.1318307664848124</v>
      </c>
      <c r="P35" s="12">
        <f>'Annual Financial Data'!P43/'Annual Financial Data'!P78</f>
        <v>1.4058663586304749</v>
      </c>
      <c r="Q35" s="12">
        <f>'Annual Financial Data'!Q43/'Annual Financial Data'!Q78</f>
        <v>1.5841283132539168</v>
      </c>
      <c r="R35" s="12">
        <f>'Annual Financial Data'!R43/'Annual Financial Data'!R78</f>
        <v>25.019750966079862</v>
      </c>
      <c r="S35" s="12">
        <f>'Annual Financial Data'!S43/'Annual Financial Data'!S78</f>
        <v>9.7631173038974922E-3</v>
      </c>
      <c r="T35" s="12">
        <f>'Annual Financial Data'!T43/'Annual Financial Data'!T78</f>
        <v>0.22374311509236744</v>
      </c>
      <c r="U35" s="12">
        <f>'Annual Financial Data'!U43/'Annual Financial Data'!U78</f>
        <v>5.6898549008178643</v>
      </c>
      <c r="V35" s="12"/>
      <c r="W35" s="12">
        <f>'Annual Financial Data'!W43/'Annual Financial Data'!W78</f>
        <v>11.91209614684661</v>
      </c>
      <c r="X35" s="12">
        <f>'Annual Financial Data'!X43/'Annual Financial Data'!X78</f>
        <v>5.6705359140173339</v>
      </c>
      <c r="Y35" s="12">
        <f>'Annual Financial Data'!Y43/'Annual Financial Data'!Y78</f>
        <v>21.763385360281646</v>
      </c>
      <c r="Z35" s="12">
        <f>'Annual Financial Data'!Z43/'Annual Financial Data'!Z78</f>
        <v>1.5021531029961226</v>
      </c>
      <c r="AA35" s="12">
        <f>'Annual Financial Data'!AA43/'Annual Financial Data'!AA78</f>
        <v>0.80361749020584372</v>
      </c>
      <c r="AB35" s="12">
        <f>'Annual Financial Data'!AB43/'Annual Financial Data'!AB78</f>
        <v>4.5994785509039238</v>
      </c>
      <c r="AC35" s="12">
        <f>'Annual Financial Data'!AC43/'Annual Financial Data'!AC78</f>
        <v>0.629857777594649</v>
      </c>
      <c r="AD35" s="12"/>
      <c r="AE35" s="12">
        <f>'Annual Financial Data'!AE43/'Annual Financial Data'!AE78</f>
        <v>8.6964664334588548E-2</v>
      </c>
      <c r="AF35" s="12">
        <f>'Annual Financial Data'!AF43/'Annual Financial Data'!AF78</f>
        <v>13.028184324632893</v>
      </c>
      <c r="AG35" s="12">
        <f>'Annual Financial Data'!AG43/'Annual Financial Data'!AG78</f>
        <v>1.053453947368421</v>
      </c>
      <c r="AH35" s="12">
        <f>'Annual Financial Data'!AH43/'Annual Financial Data'!AH78</f>
        <v>1.3604294874088076</v>
      </c>
      <c r="AI35" s="12">
        <f>'Annual Financial Data'!AI43/'Annual Financial Data'!AI78</f>
        <v>9.6590327911082632</v>
      </c>
      <c r="AJ35" s="12">
        <f>'Annual Financial Data'!AJ43/'Annual Financial Data'!AJ78</f>
        <v>1.1118337518858288</v>
      </c>
      <c r="AK35" s="16" t="s">
        <v>324</v>
      </c>
    </row>
    <row r="36" spans="1:37" ht="14.25" x14ac:dyDescent="0.2">
      <c r="A36" s="11" t="s">
        <v>325</v>
      </c>
      <c r="B36" s="17">
        <f>'Annual Financial Data'!B43-'Annual Financial Data'!B78</f>
        <v>1512849</v>
      </c>
      <c r="C36" s="17">
        <f>'Annual Financial Data'!C43-'Annual Financial Data'!C78</f>
        <v>9997622</v>
      </c>
      <c r="D36" s="17">
        <f>'Annual Financial Data'!D43-'Annual Financial Data'!D78</f>
        <v>342565</v>
      </c>
      <c r="E36" s="17">
        <f>'Annual Financial Data'!E43-'Annual Financial Data'!E78</f>
        <v>3301030</v>
      </c>
      <c r="F36" s="12"/>
      <c r="G36" s="17">
        <f>'Annual Financial Data'!G43-'Annual Financial Data'!G78</f>
        <v>721503766</v>
      </c>
      <c r="H36" s="17">
        <f>'Annual Financial Data'!H43-'Annual Financial Data'!H78</f>
        <v>8768482</v>
      </c>
      <c r="I36" s="17">
        <f>'Annual Financial Data'!I43-'Annual Financial Data'!I78</f>
        <v>-4748099</v>
      </c>
      <c r="J36" s="17">
        <f>'Annual Financial Data'!J43-'Annual Financial Data'!J78</f>
        <v>-1047445</v>
      </c>
      <c r="K36" s="17">
        <f>'Annual Financial Data'!K43-'Annual Financial Data'!K78</f>
        <v>9517936</v>
      </c>
      <c r="L36" s="17">
        <f>'Annual Financial Data'!L43-'Annual Financial Data'!L78</f>
        <v>9519493</v>
      </c>
      <c r="M36" s="17">
        <f>'Annual Financial Data'!M43-'Annual Financial Data'!M78</f>
        <v>-106608</v>
      </c>
      <c r="N36" s="17">
        <f>'Annual Financial Data'!N43-'Annual Financial Data'!N78</f>
        <v>277884</v>
      </c>
      <c r="O36" s="17">
        <f>'Annual Financial Data'!O43-'Annual Financial Data'!O78</f>
        <v>23508830</v>
      </c>
      <c r="P36" s="17">
        <f>'Annual Financial Data'!P43-'Annual Financial Data'!P78</f>
        <v>2373073</v>
      </c>
      <c r="Q36" s="17">
        <f>'Annual Financial Data'!Q43-'Annual Financial Data'!Q78</f>
        <v>5056144</v>
      </c>
      <c r="R36" s="17">
        <f>'Annual Financial Data'!R43-'Annual Financial Data'!R78</f>
        <v>559420</v>
      </c>
      <c r="S36" s="17">
        <f>'Annual Financial Data'!S43-'Annual Financial Data'!S78</f>
        <v>-574580</v>
      </c>
      <c r="T36" s="17">
        <f>'Annual Financial Data'!T43-'Annual Financial Data'!T78</f>
        <v>-716652</v>
      </c>
      <c r="U36" s="17">
        <f>'Annual Financial Data'!U43-'Annual Financial Data'!U78</f>
        <v>12117089</v>
      </c>
      <c r="V36" s="12"/>
      <c r="W36" s="17">
        <f>'Annual Financial Data'!W43-'Annual Financial Data'!W78</f>
        <v>3057984</v>
      </c>
      <c r="X36" s="17">
        <f>'Annual Financial Data'!X43-'Annual Financial Data'!X78</f>
        <v>4551540</v>
      </c>
      <c r="Y36" s="17">
        <f>'Annual Financial Data'!Y43-'Annual Financial Data'!Y78</f>
        <v>4871547</v>
      </c>
      <c r="Z36" s="17">
        <f>'Annual Financial Data'!Z43-'Annual Financial Data'!Z78</f>
        <v>562184</v>
      </c>
      <c r="AA36" s="17">
        <f>'Annual Financial Data'!AA43-'Annual Financial Data'!AA78</f>
        <v>-12608763</v>
      </c>
      <c r="AB36" s="17">
        <f>'Annual Financial Data'!AB43-'Annual Financial Data'!AB78</f>
        <v>459729</v>
      </c>
      <c r="AC36" s="17">
        <f>'Annual Financial Data'!AC43-'Annual Financial Data'!AC78</f>
        <v>-269495</v>
      </c>
      <c r="AD36" s="12"/>
      <c r="AE36" s="17">
        <f>'Annual Financial Data'!AE43-'Annual Financial Data'!AE78</f>
        <v>-546028</v>
      </c>
      <c r="AF36" s="17">
        <f>'Annual Financial Data'!AF43-'Annual Financial Data'!AF78</f>
        <v>1980633</v>
      </c>
      <c r="AG36" s="17">
        <f>'Annual Financial Data'!AG43-'Annual Financial Data'!AG78</f>
        <v>650</v>
      </c>
      <c r="AH36" s="17">
        <f>'Annual Financial Data'!AH43-'Annual Financial Data'!AH78</f>
        <v>1732932</v>
      </c>
      <c r="AI36" s="17">
        <f>'Annual Financial Data'!AI43-'Annual Financial Data'!AI78</f>
        <v>2756326</v>
      </c>
      <c r="AJ36" s="17">
        <f>'Annual Financial Data'!AJ43-'Annual Financial Data'!AJ78</f>
        <v>190953</v>
      </c>
      <c r="AK36" s="16" t="s">
        <v>326</v>
      </c>
    </row>
    <row r="37" spans="1:37" x14ac:dyDescent="0.2">
      <c r="V37" s="38"/>
      <c r="AD37" s="38"/>
    </row>
    <row r="38" spans="1:37" x14ac:dyDescent="0.2">
      <c r="V38" s="38"/>
      <c r="AD38" s="38"/>
    </row>
    <row r="39" spans="1:37" x14ac:dyDescent="0.2">
      <c r="V39" s="38"/>
    </row>
    <row r="40" spans="1:37" x14ac:dyDescent="0.2">
      <c r="V40" s="38"/>
    </row>
    <row r="41" spans="1:37" x14ac:dyDescent="0.2">
      <c r="V41" s="3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Annual Financial Data</vt:lpstr>
      <vt:lpstr>Financial Ratios</vt:lpstr>
      <vt:lpstr>'Annual Financial Data'!Print_Area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mhasan</dc:creator>
  <cp:lastModifiedBy>Aseel Jariri</cp:lastModifiedBy>
  <cp:lastPrinted>2025-07-21T09:49:53Z</cp:lastPrinted>
  <dcterms:created xsi:type="dcterms:W3CDTF">2024-06-25T06:24:41Z</dcterms:created>
  <dcterms:modified xsi:type="dcterms:W3CDTF">2025-08-14T12:19:18Z</dcterms:modified>
</cp:coreProperties>
</file>